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showInkAnnotation="0" codeName="ThisWorkbook" defaultThemeVersion="124226"/>
  <mc:AlternateContent xmlns:mc="http://schemas.openxmlformats.org/markup-compatibility/2006">
    <mc:Choice Requires="x15">
      <x15ac:absPath xmlns:x15ac="http://schemas.microsoft.com/office/spreadsheetml/2010/11/ac" url="D:\RIESGOS 2025\"/>
    </mc:Choice>
  </mc:AlternateContent>
  <xr:revisionPtr revIDLastSave="0" documentId="13_ncr:1_{73FD8834-2B9A-41DF-8C46-C6C5B290DE23}" xr6:coauthVersionLast="47" xr6:coauthVersionMax="47" xr10:uidLastSave="{00000000-0000-0000-0000-000000000000}"/>
  <bookViews>
    <workbookView xWindow="-120" yWindow="-120" windowWidth="24240" windowHeight="13020" firstSheet="6" activeTab="7" xr2:uid="{00000000-000D-0000-FFFF-FFFF00000000}"/>
  </bookViews>
  <sheets>
    <sheet name="1 INSTRUCTIVO" sheetId="38" r:id="rId1"/>
    <sheet name="2 CONTEXTO E IDENTIFICACIÓN" sheetId="30" r:id="rId2"/>
    <sheet name="3 PROBABIL E IMPACTO INHERENTE" sheetId="15" r:id="rId3"/>
    <sheet name="4 MAPA CALOR INHERENTE" sheetId="31" r:id="rId4"/>
    <sheet name="5 VALORACIÓN DEL CONTROL" sheetId="9" r:id="rId5"/>
    <sheet name="6 MAPA CALOR RESIDUAL" sheetId="35" r:id="rId6"/>
    <sheet name="7 MAPA CALOR INHEREN Y RESIDUAL" sheetId="37" r:id="rId7"/>
    <sheet name="8 MAPA RIESGOS" sheetId="36" r:id="rId8"/>
    <sheet name="9 RIESGO DEL PROCESO" sheetId="33" r:id="rId9"/>
    <sheet name="11 FORMULAS" sheetId="34" r:id="rId10"/>
  </sheets>
  <externalReferences>
    <externalReference r:id="rId11"/>
  </externalReferences>
  <definedNames>
    <definedName name="_xlnm._FilterDatabase" localSheetId="0" hidden="1">'1 INSTRUCTIVO'!$B$85:$H$119</definedName>
    <definedName name="_xlnm._FilterDatabase" localSheetId="1" hidden="1">'2 CONTEXTO E IDENTIFICACIÓN'!$A$4:$I$5</definedName>
    <definedName name="_xlnm._FilterDatabase" localSheetId="2" hidden="1">'3 PROBABIL E IMPACTO INHERENTE'!$A$6:$N$6</definedName>
    <definedName name="_xlnm._FilterDatabase" localSheetId="3" hidden="1">'4 MAPA CALOR INHERENTE'!$A$6:$AJ$6</definedName>
    <definedName name="_xlnm._FilterDatabase" localSheetId="4" hidden="1">'5 VALORACIÓN DEL CONTROL'!$A$5:$W$85</definedName>
    <definedName name="_xlnm._FilterDatabase" localSheetId="5" hidden="1">'6 MAPA CALOR RESIDUAL'!$A$6:$AL$6</definedName>
    <definedName name="_xlnm._FilterDatabase" localSheetId="6" hidden="1">'7 MAPA CALOR INHEREN Y RESIDUAL'!$A$6:$AL$6</definedName>
    <definedName name="_xlnm._FilterDatabase" localSheetId="7" hidden="1">'8 MAPA RIESGOS'!$A$6:$AX$6</definedName>
    <definedName name="Afectación_Económica">'3 PROBABIL E IMPACTO INHERENTE'!$X$7:$X$12</definedName>
    <definedName name="_xlnm.Print_Area" localSheetId="2">'3 PROBABIL E IMPACTO INHERENTE'!$A$1:$Y$26</definedName>
    <definedName name="Definicion_tratamiento">'11 FORMULAS'!#REF!</definedName>
    <definedName name="E_Relaciones_Laborales">'11 FORMULAS'!$C$12:$C$17</definedName>
    <definedName name="F_Usuarios_Productos_y_Prácticas_Organizacionales">'11 FORMULAS'!$C$18:$C$23</definedName>
    <definedName name="G_Daños_Activos_Físicos">'11 FORMULAS'!$C$24:$C$26</definedName>
    <definedName name="IMPACTO_PROCESOS" localSheetId="1">'[1]LISTAS FORMULAS'!$C$3:$C$7</definedName>
    <definedName name="IMPACTO_PROCESOS" localSheetId="3">'[1]LISTAS FORMULAS'!$C$3:$C$7</definedName>
    <definedName name="IMPACTO_PROCESOS" localSheetId="5">'[1]LISTAS FORMULAS'!$C$3:$C$7</definedName>
    <definedName name="IMPACTO_PROCESOS" localSheetId="6">'[1]LISTAS FORMULAS'!$C$3:$C$7</definedName>
    <definedName name="IMPACTO_PROCESOS" localSheetId="7">'[1]LISTAS FORMULAS'!$C$3:$C$7</definedName>
    <definedName name="IMPACTO_PROCESOS" localSheetId="8">'[1]LISTAS FORMULAS'!$C$3:$C$7</definedName>
    <definedName name="opciones" localSheetId="1">'[1]LISTAS FORMULAS'!$F$3:$F$4</definedName>
    <definedName name="opciones" localSheetId="3">'[1]LISTAS FORMULAS'!$F$3:$F$4</definedName>
    <definedName name="opciones" localSheetId="5">'[1]LISTAS FORMULAS'!$F$3:$F$4</definedName>
    <definedName name="opciones" localSheetId="6">'[1]LISTAS FORMULAS'!$F$3:$F$4</definedName>
    <definedName name="opciones" localSheetId="7">'[1]LISTAS FORMULAS'!$F$3:$F$4</definedName>
    <definedName name="opciones" localSheetId="8">'[1]LISTAS FORMULAS'!$F$3:$F$4</definedName>
    <definedName name="opciones2" localSheetId="1">'[1]LISTAS FORMULAS'!$G$3:$G$5</definedName>
    <definedName name="opciones2" localSheetId="3">'[1]LISTAS FORMULAS'!$G$3:$G$5</definedName>
    <definedName name="opciones2" localSheetId="5">'[1]LISTAS FORMULAS'!$G$3:$G$5</definedName>
    <definedName name="opciones2" localSheetId="6">'[1]LISTAS FORMULAS'!$G$3:$G$5</definedName>
    <definedName name="opciones2" localSheetId="7">'[1]LISTAS FORMULAS'!$G$3:$G$5</definedName>
    <definedName name="opciones2" localSheetId="8">'[1]LISTAS FORMULAS'!$G$3:$G$5</definedName>
    <definedName name="Plan_accion">'11 FORMULAS'!#REF!</definedName>
    <definedName name="Plan_acción">'11 FORMULAS'!#REF!</definedName>
    <definedName name="Plan_de_acción">'11 FORMULAS'!#REF!</definedName>
    <definedName name="Quince_Cero" localSheetId="1">'[1]LISTAS FORMULAS'!$F$14:$F$15</definedName>
    <definedName name="Quince_Cero" localSheetId="3">'[1]LISTAS FORMULAS'!$F$14:$F$15</definedName>
    <definedName name="Quince_Cero" localSheetId="5">'[1]LISTAS FORMULAS'!$F$14:$F$15</definedName>
    <definedName name="Quince_Cero" localSheetId="6">'[1]LISTAS FORMULAS'!$F$14:$F$15</definedName>
    <definedName name="Quince_Cero" localSheetId="7">'[1]LISTAS FORMULAS'!$F$14:$F$15</definedName>
    <definedName name="Quince_Cero" localSheetId="8">'[1]LISTAS FORMULAS'!$F$14:$F$15</definedName>
    <definedName name="Rango_Calificacion_Ejecucion" localSheetId="1">'[1]LISTAS FORMULAS'!$H$3:$H$5</definedName>
    <definedName name="Rango_Calificacion_Ejecucion" localSheetId="3">'[1]LISTAS FORMULAS'!$H$3:$H$5</definedName>
    <definedName name="Rango_Calificacion_Ejecucion" localSheetId="5">'[1]LISTAS FORMULAS'!$H$3:$H$5</definedName>
    <definedName name="Rango_Calificacion_Ejecucion" localSheetId="6">'[1]LISTAS FORMULAS'!$H$3:$H$5</definedName>
    <definedName name="Rango_Calificacion_Ejecucion" localSheetId="7">'[1]LISTAS FORMULAS'!$H$3:$H$5</definedName>
    <definedName name="Rango_Calificacion_Ejecucion" localSheetId="8">'[1]LISTAS FORMULAS'!$H$3:$H$5</definedName>
    <definedName name="Reducir_mitigar_Transferir_Evitar">'8 MAPA RIESGOS'!$AJ$14:$AJ$16</definedName>
    <definedName name="Reputacional">'3 PROBABIL E IMPACTO INHERENTE'!$Y$7:$Y$12</definedName>
    <definedName name="Requiere_Plan_de_Acción">'8 MAPA RIESGOS'!$AJ$14:$AJ$16</definedName>
    <definedName name="TIPO" localSheetId="3">'[1]CONTEXTO E IDENTIFICACIÓN'!$E$29:$E$32</definedName>
    <definedName name="TIPO" localSheetId="5">'[1]CONTEXTO E IDENTIFICACIÓN'!$E$29:$E$32</definedName>
    <definedName name="TIPO" localSheetId="6">'[1]CONTEXTO E IDENTIFICACIÓN'!$E$29:$E$32</definedName>
    <definedName name="TIPO" localSheetId="7">'[1]CONTEXTO E IDENTIFICACIÓN'!$E$29:$E$32</definedName>
    <definedName name="TIPO" localSheetId="8">'[1]CONTEXTO E IDENTIFICACIÓN'!$E$29:$E$32</definedName>
    <definedName name="Tipo">'11 FORMULAS'!$A$4:$A$11</definedName>
    <definedName name="_xlnm.Print_Titles" localSheetId="1">'2 CONTEXTO E IDENTIFICACIÓN'!$4:$5</definedName>
    <definedName name="_xlnm.Print_Titles" localSheetId="2">'3 PROBABIL E IMPACTO INHERENTE'!$3:$6</definedName>
    <definedName name="_xlnm.Print_Titles" localSheetId="4">'5 VALORACIÓN DEL CONTROL'!$1:$5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9" i="30" l="1"/>
  <c r="B11" i="36"/>
  <c r="I18" i="9" l="1"/>
  <c r="D11" i="15"/>
  <c r="E11" i="15" s="1"/>
  <c r="C11" i="36" s="1"/>
  <c r="E8" i="30"/>
  <c r="B9" i="36" s="1"/>
  <c r="A12" i="36"/>
  <c r="H6" i="30"/>
  <c r="I6" i="30" s="1"/>
  <c r="B3" i="33"/>
  <c r="B2" i="33"/>
  <c r="B2" i="37"/>
  <c r="B2" i="36"/>
  <c r="B2" i="35"/>
  <c r="B2" i="9"/>
  <c r="B2" i="31"/>
  <c r="B3" i="15"/>
  <c r="B2" i="15"/>
  <c r="A82" i="9"/>
  <c r="A78" i="9"/>
  <c r="A74" i="9"/>
  <c r="A70" i="9"/>
  <c r="A66" i="9"/>
  <c r="A62" i="9"/>
  <c r="A58" i="9"/>
  <c r="A54" i="9"/>
  <c r="A50" i="9"/>
  <c r="A46" i="9"/>
  <c r="A42" i="9"/>
  <c r="A38" i="9"/>
  <c r="A34" i="9"/>
  <c r="A30" i="9"/>
  <c r="A26" i="9"/>
  <c r="A22" i="9"/>
  <c r="A18" i="9"/>
  <c r="A14" i="9"/>
  <c r="N85" i="9"/>
  <c r="L85" i="9"/>
  <c r="K85" i="9"/>
  <c r="I85" i="9"/>
  <c r="N84" i="9"/>
  <c r="L84" i="9"/>
  <c r="K84" i="9"/>
  <c r="I84" i="9"/>
  <c r="N83" i="9"/>
  <c r="L83" i="9"/>
  <c r="K83" i="9"/>
  <c r="I83" i="9"/>
  <c r="N82" i="9"/>
  <c r="L82" i="9"/>
  <c r="K82" i="9"/>
  <c r="I82" i="9"/>
  <c r="N81" i="9"/>
  <c r="L81" i="9"/>
  <c r="K81" i="9"/>
  <c r="I81" i="9"/>
  <c r="N80" i="9"/>
  <c r="L80" i="9"/>
  <c r="K80" i="9"/>
  <c r="I80" i="9"/>
  <c r="N79" i="9"/>
  <c r="L79" i="9"/>
  <c r="K79" i="9"/>
  <c r="I79" i="9"/>
  <c r="N78" i="9"/>
  <c r="L78" i="9"/>
  <c r="K78" i="9"/>
  <c r="I78" i="9"/>
  <c r="N77" i="9"/>
  <c r="L77" i="9"/>
  <c r="K77" i="9"/>
  <c r="I77" i="9"/>
  <c r="N76" i="9"/>
  <c r="L76" i="9"/>
  <c r="K76" i="9"/>
  <c r="I76" i="9"/>
  <c r="N75" i="9"/>
  <c r="L75" i="9"/>
  <c r="K75" i="9"/>
  <c r="I75" i="9"/>
  <c r="N74" i="9"/>
  <c r="L74" i="9"/>
  <c r="K74" i="9"/>
  <c r="I74" i="9"/>
  <c r="N73" i="9"/>
  <c r="L73" i="9"/>
  <c r="K73" i="9"/>
  <c r="I73" i="9"/>
  <c r="N72" i="9"/>
  <c r="L72" i="9"/>
  <c r="K72" i="9"/>
  <c r="I72" i="9"/>
  <c r="N71" i="9"/>
  <c r="L71" i="9"/>
  <c r="K71" i="9"/>
  <c r="I71" i="9"/>
  <c r="N70" i="9"/>
  <c r="L70" i="9"/>
  <c r="K70" i="9"/>
  <c r="R70" i="9"/>
  <c r="I70" i="9"/>
  <c r="N69" i="9"/>
  <c r="L69" i="9"/>
  <c r="K69" i="9"/>
  <c r="R69" i="9" s="1"/>
  <c r="I69" i="9"/>
  <c r="N68" i="9"/>
  <c r="L68" i="9"/>
  <c r="K68" i="9"/>
  <c r="R68" i="9" s="1"/>
  <c r="I68" i="9"/>
  <c r="N67" i="9"/>
  <c r="L67" i="9"/>
  <c r="K67" i="9"/>
  <c r="R67" i="9" s="1"/>
  <c r="I67" i="9"/>
  <c r="N66" i="9"/>
  <c r="L66" i="9"/>
  <c r="K66" i="9"/>
  <c r="R66" i="9" s="1"/>
  <c r="I66" i="9"/>
  <c r="N65" i="9"/>
  <c r="L65" i="9"/>
  <c r="K65" i="9"/>
  <c r="R65" i="9" s="1"/>
  <c r="I65" i="9"/>
  <c r="N64" i="9"/>
  <c r="L64" i="9"/>
  <c r="K64" i="9"/>
  <c r="R64" i="9" s="1"/>
  <c r="I64" i="9"/>
  <c r="N63" i="9"/>
  <c r="L63" i="9"/>
  <c r="K63" i="9"/>
  <c r="I63" i="9"/>
  <c r="N62" i="9"/>
  <c r="L62" i="9"/>
  <c r="K62" i="9"/>
  <c r="R62" i="9"/>
  <c r="I62" i="9"/>
  <c r="N61" i="9"/>
  <c r="L61" i="9"/>
  <c r="K61" i="9"/>
  <c r="R61" i="9" s="1"/>
  <c r="I61" i="9"/>
  <c r="N60" i="9"/>
  <c r="L60" i="9"/>
  <c r="K60" i="9"/>
  <c r="R60" i="9" s="1"/>
  <c r="I60" i="9"/>
  <c r="N59" i="9"/>
  <c r="L59" i="9"/>
  <c r="K59" i="9"/>
  <c r="R59" i="9" s="1"/>
  <c r="I59" i="9"/>
  <c r="N58" i="9"/>
  <c r="L58" i="9"/>
  <c r="K58" i="9"/>
  <c r="R58" i="9" s="1"/>
  <c r="I58" i="9"/>
  <c r="N57" i="9"/>
  <c r="L57" i="9"/>
  <c r="K57" i="9"/>
  <c r="R57" i="9" s="1"/>
  <c r="I57" i="9"/>
  <c r="N56" i="9"/>
  <c r="L56" i="9"/>
  <c r="K56" i="9"/>
  <c r="R56" i="9" s="1"/>
  <c r="I56" i="9"/>
  <c r="N55" i="9"/>
  <c r="L55" i="9"/>
  <c r="K55" i="9"/>
  <c r="I55" i="9"/>
  <c r="N54" i="9"/>
  <c r="L54" i="9"/>
  <c r="K54" i="9"/>
  <c r="R54" i="9"/>
  <c r="I54" i="9"/>
  <c r="N53" i="9"/>
  <c r="L53" i="9"/>
  <c r="K53" i="9"/>
  <c r="R53" i="9" s="1"/>
  <c r="I53" i="9"/>
  <c r="N52" i="9"/>
  <c r="L52" i="9"/>
  <c r="K52" i="9"/>
  <c r="R52" i="9" s="1"/>
  <c r="I52" i="9"/>
  <c r="N51" i="9"/>
  <c r="L51" i="9"/>
  <c r="K51" i="9"/>
  <c r="R51" i="9" s="1"/>
  <c r="I51" i="9"/>
  <c r="N50" i="9"/>
  <c r="L50" i="9"/>
  <c r="K50" i="9"/>
  <c r="R50" i="9" s="1"/>
  <c r="I50" i="9"/>
  <c r="N49" i="9"/>
  <c r="L49" i="9"/>
  <c r="K49" i="9"/>
  <c r="I49" i="9"/>
  <c r="N48" i="9"/>
  <c r="L48" i="9"/>
  <c r="K48" i="9"/>
  <c r="R48" i="9" s="1"/>
  <c r="I48" i="9"/>
  <c r="N47" i="9"/>
  <c r="L47" i="9"/>
  <c r="K47" i="9"/>
  <c r="R47" i="9" s="1"/>
  <c r="I47" i="9"/>
  <c r="N46" i="9"/>
  <c r="L46" i="9"/>
  <c r="K46" i="9"/>
  <c r="R46" i="9"/>
  <c r="I46" i="9"/>
  <c r="N45" i="9"/>
  <c r="L45" i="9"/>
  <c r="K45" i="9"/>
  <c r="R45" i="9" s="1"/>
  <c r="I45" i="9"/>
  <c r="N44" i="9"/>
  <c r="L44" i="9"/>
  <c r="K44" i="9"/>
  <c r="R44" i="9" s="1"/>
  <c r="I44" i="9"/>
  <c r="N43" i="9"/>
  <c r="L43" i="9"/>
  <c r="K43" i="9"/>
  <c r="R43" i="9"/>
  <c r="I43" i="9"/>
  <c r="N42" i="9"/>
  <c r="L42" i="9"/>
  <c r="K42" i="9"/>
  <c r="R42" i="9" s="1"/>
  <c r="I42" i="9"/>
  <c r="N41" i="9"/>
  <c r="L41" i="9"/>
  <c r="K41" i="9"/>
  <c r="R41" i="9" s="1"/>
  <c r="I41" i="9"/>
  <c r="N40" i="9"/>
  <c r="L40" i="9"/>
  <c r="K40" i="9"/>
  <c r="R40" i="9" s="1"/>
  <c r="I40" i="9"/>
  <c r="N39" i="9"/>
  <c r="L39" i="9"/>
  <c r="K39" i="9"/>
  <c r="I39" i="9"/>
  <c r="N38" i="9"/>
  <c r="L38" i="9"/>
  <c r="K38" i="9"/>
  <c r="R38" i="9" s="1"/>
  <c r="I38" i="9"/>
  <c r="N37" i="9"/>
  <c r="L37" i="9"/>
  <c r="K37" i="9"/>
  <c r="R37" i="9"/>
  <c r="I37" i="9"/>
  <c r="N36" i="9"/>
  <c r="L36" i="9"/>
  <c r="K36" i="9"/>
  <c r="R36" i="9" s="1"/>
  <c r="I36" i="9"/>
  <c r="N35" i="9"/>
  <c r="L35" i="9"/>
  <c r="K35" i="9"/>
  <c r="R35" i="9" s="1"/>
  <c r="I35" i="9"/>
  <c r="N34" i="9"/>
  <c r="L34" i="9"/>
  <c r="K34" i="9"/>
  <c r="R34" i="9" s="1"/>
  <c r="I34" i="9"/>
  <c r="N33" i="9"/>
  <c r="L33" i="9"/>
  <c r="K33" i="9"/>
  <c r="R33" i="9" s="1"/>
  <c r="I33" i="9"/>
  <c r="N32" i="9"/>
  <c r="L32" i="9"/>
  <c r="K32" i="9"/>
  <c r="R32" i="9" s="1"/>
  <c r="I32" i="9"/>
  <c r="N31" i="9"/>
  <c r="L31" i="9"/>
  <c r="K31" i="9"/>
  <c r="I31" i="9"/>
  <c r="N30" i="9"/>
  <c r="L30" i="9"/>
  <c r="K30" i="9"/>
  <c r="I30" i="9"/>
  <c r="N29" i="9"/>
  <c r="L29" i="9"/>
  <c r="K29" i="9"/>
  <c r="R29" i="9"/>
  <c r="I29" i="9"/>
  <c r="N28" i="9"/>
  <c r="L28" i="9"/>
  <c r="K28" i="9"/>
  <c r="R28" i="9" s="1"/>
  <c r="I28" i="9"/>
  <c r="N27" i="9"/>
  <c r="L27" i="9"/>
  <c r="K27" i="9"/>
  <c r="R27" i="9" s="1"/>
  <c r="I27" i="9"/>
  <c r="N26" i="9"/>
  <c r="L26" i="9"/>
  <c r="K26" i="9"/>
  <c r="I26" i="9"/>
  <c r="N25" i="9"/>
  <c r="L25" i="9"/>
  <c r="K25" i="9"/>
  <c r="R25" i="9" s="1"/>
  <c r="I25" i="9"/>
  <c r="N24" i="9"/>
  <c r="L24" i="9"/>
  <c r="K24" i="9"/>
  <c r="R24" i="9" s="1"/>
  <c r="I24" i="9"/>
  <c r="N23" i="9"/>
  <c r="L23" i="9"/>
  <c r="K23" i="9"/>
  <c r="I23" i="9"/>
  <c r="N22" i="9"/>
  <c r="L22" i="9"/>
  <c r="K22" i="9"/>
  <c r="R22" i="9" s="1"/>
  <c r="I22" i="9"/>
  <c r="N21" i="9"/>
  <c r="L21" i="9"/>
  <c r="K21" i="9"/>
  <c r="R21" i="9" s="1"/>
  <c r="I21" i="9"/>
  <c r="N20" i="9"/>
  <c r="L20" i="9"/>
  <c r="K20" i="9"/>
  <c r="R20" i="9" s="1"/>
  <c r="I20" i="9"/>
  <c r="N19" i="9"/>
  <c r="L19" i="9"/>
  <c r="K19" i="9"/>
  <c r="I19" i="9"/>
  <c r="N18" i="9"/>
  <c r="L18" i="9"/>
  <c r="K18" i="9"/>
  <c r="N17" i="9"/>
  <c r="L17" i="9"/>
  <c r="K17" i="9"/>
  <c r="R17" i="9" s="1"/>
  <c r="I17" i="9"/>
  <c r="N16" i="9"/>
  <c r="L16" i="9"/>
  <c r="K16" i="9"/>
  <c r="I16" i="9"/>
  <c r="N15" i="9"/>
  <c r="L15" i="9"/>
  <c r="K15" i="9"/>
  <c r="I15" i="9"/>
  <c r="N14" i="9"/>
  <c r="L14" i="9"/>
  <c r="K14" i="9"/>
  <c r="I14" i="9"/>
  <c r="A10" i="9"/>
  <c r="N13" i="9"/>
  <c r="L13" i="9"/>
  <c r="K13" i="9"/>
  <c r="I13" i="9"/>
  <c r="N12" i="9"/>
  <c r="L12" i="9"/>
  <c r="K12" i="9"/>
  <c r="I12" i="9"/>
  <c r="N11" i="9"/>
  <c r="L11" i="9"/>
  <c r="K11" i="9"/>
  <c r="I11" i="9"/>
  <c r="N10" i="9"/>
  <c r="L10" i="9"/>
  <c r="K10" i="9"/>
  <c r="R10" i="9" s="1"/>
  <c r="I10" i="9"/>
  <c r="N8" i="9"/>
  <c r="L8" i="9"/>
  <c r="K8" i="9"/>
  <c r="I8" i="9"/>
  <c r="I9" i="9"/>
  <c r="I7" i="9"/>
  <c r="I6" i="9"/>
  <c r="R72" i="9"/>
  <c r="R74" i="9"/>
  <c r="R76" i="9"/>
  <c r="R78" i="9"/>
  <c r="R80" i="9"/>
  <c r="R84" i="9"/>
  <c r="R16" i="9"/>
  <c r="R82" i="9"/>
  <c r="R12" i="9"/>
  <c r="L7" i="9"/>
  <c r="L9" i="9"/>
  <c r="L6" i="9"/>
  <c r="H7" i="30"/>
  <c r="I7" i="30" s="1"/>
  <c r="H8" i="30"/>
  <c r="I8" i="30" s="1"/>
  <c r="H9" i="30"/>
  <c r="I9" i="30" s="1"/>
  <c r="H10" i="30"/>
  <c r="I10" i="30" s="1"/>
  <c r="H11" i="30"/>
  <c r="I11" i="30" s="1"/>
  <c r="H12" i="30"/>
  <c r="I12" i="30" s="1"/>
  <c r="H13" i="30"/>
  <c r="I13" i="30" s="1"/>
  <c r="H14" i="30"/>
  <c r="I14" i="30" s="1"/>
  <c r="H15" i="30"/>
  <c r="I15" i="30"/>
  <c r="H16" i="30"/>
  <c r="I16" i="30"/>
  <c r="H17" i="30"/>
  <c r="I17" i="30" s="1"/>
  <c r="H18" i="30"/>
  <c r="I18" i="30" s="1"/>
  <c r="H19" i="30"/>
  <c r="I19" i="30"/>
  <c r="H20" i="30"/>
  <c r="I20" i="30"/>
  <c r="H21" i="30"/>
  <c r="I21" i="30" s="1"/>
  <c r="H22" i="30"/>
  <c r="I22" i="30" s="1"/>
  <c r="H23" i="30"/>
  <c r="I23" i="30"/>
  <c r="H24" i="30"/>
  <c r="I24" i="30"/>
  <c r="H25" i="30"/>
  <c r="I25" i="30" s="1"/>
  <c r="H7" i="15"/>
  <c r="H8" i="15"/>
  <c r="H9" i="15"/>
  <c r="H10" i="15"/>
  <c r="H11" i="15"/>
  <c r="H12" i="15"/>
  <c r="H13" i="15"/>
  <c r="H14" i="15"/>
  <c r="H15" i="15"/>
  <c r="H16" i="15"/>
  <c r="H17" i="15"/>
  <c r="H18" i="15"/>
  <c r="H19" i="15"/>
  <c r="H20" i="15"/>
  <c r="H21" i="15"/>
  <c r="H22" i="15"/>
  <c r="H23" i="15"/>
  <c r="H24" i="15"/>
  <c r="H25" i="15"/>
  <c r="H26" i="15"/>
  <c r="L7" i="15"/>
  <c r="K8" i="15"/>
  <c r="L8" i="15"/>
  <c r="K9" i="15"/>
  <c r="L9" i="15"/>
  <c r="K10" i="15"/>
  <c r="L10" i="15"/>
  <c r="K11" i="15"/>
  <c r="L11" i="15"/>
  <c r="K12" i="15"/>
  <c r="M12" i="15" s="1"/>
  <c r="L12" i="15"/>
  <c r="K13" i="15"/>
  <c r="L13" i="15"/>
  <c r="K14" i="15"/>
  <c r="L14" i="15"/>
  <c r="K15" i="15"/>
  <c r="L15" i="15"/>
  <c r="K16" i="15"/>
  <c r="L16" i="15"/>
  <c r="K17" i="15"/>
  <c r="L17" i="15"/>
  <c r="K18" i="15"/>
  <c r="L18" i="15"/>
  <c r="K19" i="15"/>
  <c r="L19" i="15"/>
  <c r="K20" i="15"/>
  <c r="L20" i="15"/>
  <c r="K21" i="15"/>
  <c r="L21" i="15"/>
  <c r="K22" i="15"/>
  <c r="L22" i="15"/>
  <c r="K23" i="15"/>
  <c r="L23" i="15"/>
  <c r="K24" i="15"/>
  <c r="L24" i="15"/>
  <c r="K25" i="15"/>
  <c r="L25" i="15"/>
  <c r="K26" i="15"/>
  <c r="L26" i="15"/>
  <c r="K7" i="15"/>
  <c r="I8" i="15"/>
  <c r="I9" i="15"/>
  <c r="I10" i="15"/>
  <c r="I11" i="15"/>
  <c r="I12" i="15"/>
  <c r="I13" i="15"/>
  <c r="I14" i="15"/>
  <c r="I15" i="15"/>
  <c r="I16" i="15"/>
  <c r="I17" i="15"/>
  <c r="I18" i="15"/>
  <c r="I19" i="15"/>
  <c r="I20" i="15"/>
  <c r="I21" i="15"/>
  <c r="I22" i="15"/>
  <c r="I23" i="15"/>
  <c r="I24" i="15"/>
  <c r="I25" i="15"/>
  <c r="I26" i="15"/>
  <c r="I7" i="15"/>
  <c r="D7" i="15"/>
  <c r="E7" i="15" s="1"/>
  <c r="D8" i="15"/>
  <c r="F8" i="15" s="1"/>
  <c r="C8" i="31" s="1"/>
  <c r="E8" i="36" s="1"/>
  <c r="D9" i="15"/>
  <c r="E9" i="15" s="1"/>
  <c r="D10" i="15"/>
  <c r="E10" i="15" s="1"/>
  <c r="C18" i="9" s="1"/>
  <c r="D12" i="15"/>
  <c r="E12" i="15" s="1"/>
  <c r="D13" i="15"/>
  <c r="E13" i="15" s="1"/>
  <c r="D14" i="15"/>
  <c r="D15" i="15"/>
  <c r="D16" i="15"/>
  <c r="F16" i="15" s="1"/>
  <c r="C16" i="31" s="1"/>
  <c r="D17" i="15"/>
  <c r="D18" i="15"/>
  <c r="E18" i="15" s="1"/>
  <c r="D19" i="15"/>
  <c r="D20" i="15"/>
  <c r="E20" i="15" s="1"/>
  <c r="D21" i="15"/>
  <c r="E21" i="15" s="1"/>
  <c r="D22" i="15"/>
  <c r="F22" i="15" s="1"/>
  <c r="C22" i="31" s="1"/>
  <c r="E22" i="31" s="1"/>
  <c r="G22" i="36" s="1"/>
  <c r="D23" i="15"/>
  <c r="D24" i="15"/>
  <c r="E24" i="15" s="1"/>
  <c r="D25" i="15"/>
  <c r="D26" i="15"/>
  <c r="E26" i="15" s="1"/>
  <c r="E19" i="15"/>
  <c r="C19" i="36" s="1"/>
  <c r="C54" i="9"/>
  <c r="S54" i="9" s="1"/>
  <c r="S55" i="9" s="1"/>
  <c r="S56" i="9" s="1"/>
  <c r="S57" i="9" s="1"/>
  <c r="H19" i="36" s="1"/>
  <c r="J19" i="36" s="1"/>
  <c r="L19" i="36" s="1"/>
  <c r="N19" i="36" s="1"/>
  <c r="M19" i="36" s="1"/>
  <c r="P19" i="36" s="1"/>
  <c r="E23" i="15"/>
  <c r="C70" i="9" s="1"/>
  <c r="E15" i="15"/>
  <c r="C38" i="9" s="1"/>
  <c r="S38" i="9" s="1"/>
  <c r="S39" i="9" s="1"/>
  <c r="S40" i="9" s="1"/>
  <c r="E22" i="15"/>
  <c r="E16" i="15"/>
  <c r="E25" i="15"/>
  <c r="C78" i="9" s="1"/>
  <c r="E17" i="15"/>
  <c r="C17" i="36" s="1"/>
  <c r="C15" i="36"/>
  <c r="M15" i="15"/>
  <c r="D15" i="36" s="1"/>
  <c r="M26" i="15"/>
  <c r="D82" i="9" s="1"/>
  <c r="T82" i="9" s="1"/>
  <c r="M22" i="15"/>
  <c r="D22" i="36" s="1"/>
  <c r="M18" i="15"/>
  <c r="D50" i="9" s="1"/>
  <c r="T50" i="9" s="1"/>
  <c r="T51" i="9" s="1"/>
  <c r="T52" i="9" s="1"/>
  <c r="T53" i="9" s="1"/>
  <c r="M14" i="15"/>
  <c r="M24" i="15"/>
  <c r="N24" i="15" s="1"/>
  <c r="D24" i="31" s="1"/>
  <c r="F24" i="36" s="1"/>
  <c r="M16" i="15"/>
  <c r="M20" i="15"/>
  <c r="E7" i="30"/>
  <c r="B8" i="15" s="1"/>
  <c r="B18" i="9"/>
  <c r="E10" i="30"/>
  <c r="B22" i="9" s="1"/>
  <c r="E11" i="30"/>
  <c r="B12" i="31" s="1"/>
  <c r="E12" i="30"/>
  <c r="B30" i="9" s="1"/>
  <c r="E13" i="30"/>
  <c r="B34" i="9" s="1"/>
  <c r="E14" i="30"/>
  <c r="B38" i="9" s="1"/>
  <c r="E15" i="30"/>
  <c r="B42" i="9" s="1"/>
  <c r="E16" i="30"/>
  <c r="B46" i="9" s="1"/>
  <c r="E17" i="30"/>
  <c r="B50" i="9" s="1"/>
  <c r="E18" i="30"/>
  <c r="B54" i="9" s="1"/>
  <c r="E19" i="30"/>
  <c r="B58" i="9" s="1"/>
  <c r="E20" i="30"/>
  <c r="B62" i="9" s="1"/>
  <c r="E21" i="30"/>
  <c r="B66" i="9" s="1"/>
  <c r="E22" i="30"/>
  <c r="B70" i="9" s="1"/>
  <c r="E23" i="30"/>
  <c r="B74" i="9" s="1"/>
  <c r="E24" i="30"/>
  <c r="B78" i="9" s="1"/>
  <c r="E25" i="30"/>
  <c r="E6" i="30"/>
  <c r="B7" i="36" s="1"/>
  <c r="D16" i="36"/>
  <c r="D42" i="9"/>
  <c r="T42" i="9" s="1"/>
  <c r="T43" i="9" s="1"/>
  <c r="T44" i="9" s="1"/>
  <c r="T45" i="9" s="1"/>
  <c r="D66" i="9"/>
  <c r="C23" i="36"/>
  <c r="D74" i="9"/>
  <c r="T74" i="9" s="1"/>
  <c r="T75" i="9" s="1"/>
  <c r="T76" i="9" s="1"/>
  <c r="T77" i="9" s="1"/>
  <c r="C46" i="9"/>
  <c r="D18" i="36"/>
  <c r="D26" i="36"/>
  <c r="B26" i="15"/>
  <c r="B82" i="9"/>
  <c r="C25" i="36"/>
  <c r="N26" i="15"/>
  <c r="D26" i="31" s="1"/>
  <c r="F26" i="36" s="1"/>
  <c r="N18" i="15"/>
  <c r="D18" i="31" s="1"/>
  <c r="F18" i="36" s="1"/>
  <c r="N16" i="15"/>
  <c r="D16" i="31"/>
  <c r="F16" i="36" s="1"/>
  <c r="N22" i="15"/>
  <c r="D22" i="31" s="1"/>
  <c r="F22" i="36" s="1"/>
  <c r="B26" i="36"/>
  <c r="A26" i="36"/>
  <c r="B25" i="36"/>
  <c r="A25" i="36"/>
  <c r="A24" i="36"/>
  <c r="A23" i="36"/>
  <c r="A22" i="36"/>
  <c r="B21" i="36"/>
  <c r="A21" i="36"/>
  <c r="A20" i="36"/>
  <c r="B19" i="36"/>
  <c r="A19" i="36"/>
  <c r="B18" i="36"/>
  <c r="A18" i="36"/>
  <c r="B17" i="36"/>
  <c r="A17" i="36"/>
  <c r="A16" i="36"/>
  <c r="A15" i="36"/>
  <c r="A14" i="36"/>
  <c r="A13" i="36"/>
  <c r="A11" i="36"/>
  <c r="A10" i="36"/>
  <c r="A9" i="36"/>
  <c r="A8" i="36"/>
  <c r="A7" i="36"/>
  <c r="B26" i="35"/>
  <c r="A26" i="35"/>
  <c r="A25" i="35"/>
  <c r="A24" i="35"/>
  <c r="B23" i="35"/>
  <c r="A23" i="35"/>
  <c r="B22" i="35"/>
  <c r="A22" i="35"/>
  <c r="B21" i="35"/>
  <c r="A21" i="35"/>
  <c r="A20" i="35"/>
  <c r="B19" i="35"/>
  <c r="A19" i="35"/>
  <c r="B18" i="35"/>
  <c r="A18" i="35"/>
  <c r="A17" i="35"/>
  <c r="A16" i="35"/>
  <c r="B15" i="35"/>
  <c r="A15" i="35"/>
  <c r="B14" i="35"/>
  <c r="A14" i="35"/>
  <c r="A13" i="35"/>
  <c r="A12" i="35"/>
  <c r="A11" i="35"/>
  <c r="A10" i="35"/>
  <c r="B9" i="35"/>
  <c r="A9" i="35"/>
  <c r="A8" i="35"/>
  <c r="A7" i="35"/>
  <c r="N6" i="9"/>
  <c r="N7" i="9"/>
  <c r="N9" i="9"/>
  <c r="A6" i="9"/>
  <c r="K7" i="9"/>
  <c r="K9" i="9"/>
  <c r="K6" i="9"/>
  <c r="R6" i="9" s="1"/>
  <c r="R9" i="9"/>
  <c r="F9" i="15"/>
  <c r="C9" i="31" s="1"/>
  <c r="F10" i="15"/>
  <c r="C10" i="31" s="1"/>
  <c r="E10" i="36" s="1"/>
  <c r="F11" i="15"/>
  <c r="C11" i="31" s="1"/>
  <c r="F13" i="15"/>
  <c r="C13" i="31" s="1"/>
  <c r="E13" i="36" s="1"/>
  <c r="F15" i="15"/>
  <c r="C15" i="31" s="1"/>
  <c r="F17" i="15"/>
  <c r="C17" i="31" s="1"/>
  <c r="E17" i="31" s="1"/>
  <c r="G17" i="36" s="1"/>
  <c r="F19" i="15"/>
  <c r="C19" i="31" s="1"/>
  <c r="E19" i="31" s="1"/>
  <c r="G19" i="36" s="1"/>
  <c r="F21" i="15"/>
  <c r="C21" i="31" s="1"/>
  <c r="F23" i="15"/>
  <c r="C23" i="31" s="1"/>
  <c r="F24" i="15"/>
  <c r="C24" i="31" s="1"/>
  <c r="F25" i="15"/>
  <c r="C25" i="31" s="1"/>
  <c r="F26" i="15"/>
  <c r="C26" i="31" s="1"/>
  <c r="E22" i="36"/>
  <c r="A8" i="31"/>
  <c r="A7" i="31"/>
  <c r="A10" i="31"/>
  <c r="A9" i="31"/>
  <c r="B9" i="31"/>
  <c r="A11" i="31"/>
  <c r="A12" i="31"/>
  <c r="A13" i="31"/>
  <c r="A14" i="31"/>
  <c r="A15" i="31"/>
  <c r="A16" i="31"/>
  <c r="A17" i="31"/>
  <c r="B17" i="31"/>
  <c r="A18" i="31"/>
  <c r="B18" i="31"/>
  <c r="A19" i="31"/>
  <c r="B19" i="31"/>
  <c r="A20" i="31"/>
  <c r="B20" i="31"/>
  <c r="A21" i="31"/>
  <c r="B21" i="31"/>
  <c r="A22" i="31"/>
  <c r="B22" i="31"/>
  <c r="A23" i="31"/>
  <c r="B23" i="31"/>
  <c r="A24" i="31"/>
  <c r="B24" i="31"/>
  <c r="A25" i="31"/>
  <c r="B25" i="31"/>
  <c r="A26" i="31"/>
  <c r="B26" i="31"/>
  <c r="A15" i="15"/>
  <c r="B15" i="15"/>
  <c r="A16" i="15"/>
  <c r="A17" i="15"/>
  <c r="A18" i="15"/>
  <c r="B18" i="15"/>
  <c r="A19" i="15"/>
  <c r="B19" i="15"/>
  <c r="A20" i="15"/>
  <c r="A21" i="15"/>
  <c r="B21" i="15"/>
  <c r="A22" i="15"/>
  <c r="A23" i="15"/>
  <c r="A24" i="15"/>
  <c r="B24" i="15"/>
  <c r="A25" i="15"/>
  <c r="A26" i="15"/>
  <c r="A14" i="15"/>
  <c r="A13" i="15"/>
  <c r="A12" i="15"/>
  <c r="A11" i="15"/>
  <c r="A10" i="15"/>
  <c r="A9" i="15"/>
  <c r="A8" i="15"/>
  <c r="A7" i="15"/>
  <c r="R49" i="9" l="1"/>
  <c r="S46" i="9"/>
  <c r="S47" i="9" s="1"/>
  <c r="S48" i="9" s="1"/>
  <c r="S49" i="9" s="1"/>
  <c r="M23" i="15"/>
  <c r="M7" i="15"/>
  <c r="M19" i="15"/>
  <c r="E26" i="31"/>
  <c r="G26" i="36" s="1"/>
  <c r="E26" i="36"/>
  <c r="C74" i="9"/>
  <c r="S74" i="9" s="1"/>
  <c r="S75" i="9" s="1"/>
  <c r="S76" i="9" s="1"/>
  <c r="S77" i="9" s="1"/>
  <c r="C24" i="36"/>
  <c r="D70" i="9"/>
  <c r="T70" i="9" s="1"/>
  <c r="T71" i="9" s="1"/>
  <c r="T72" i="9" s="1"/>
  <c r="T73" i="9" s="1"/>
  <c r="D23" i="36"/>
  <c r="N23" i="15"/>
  <c r="D23" i="31" s="1"/>
  <c r="F23" i="36" s="1"/>
  <c r="T83" i="9"/>
  <c r="T84" i="9" s="1"/>
  <c r="T85" i="9" s="1"/>
  <c r="R8" i="9"/>
  <c r="R13" i="9"/>
  <c r="R26" i="9"/>
  <c r="B9" i="15"/>
  <c r="B14" i="15"/>
  <c r="B25" i="15"/>
  <c r="B23" i="15"/>
  <c r="B22" i="15"/>
  <c r="B20" i="15"/>
  <c r="B17" i="15"/>
  <c r="B15" i="31"/>
  <c r="B14" i="31"/>
  <c r="E19" i="36"/>
  <c r="F20" i="15"/>
  <c r="C20" i="31" s="1"/>
  <c r="F18" i="15"/>
  <c r="C18" i="31" s="1"/>
  <c r="B17" i="35"/>
  <c r="B25" i="35"/>
  <c r="B14" i="36"/>
  <c r="B15" i="36"/>
  <c r="B22" i="36"/>
  <c r="B23" i="36"/>
  <c r="N15" i="15"/>
  <c r="D15" i="31" s="1"/>
  <c r="F15" i="36" s="1"/>
  <c r="D38" i="9"/>
  <c r="T38" i="9" s="1"/>
  <c r="T39" i="9" s="1"/>
  <c r="T40" i="9" s="1"/>
  <c r="T41" i="9" s="1"/>
  <c r="T66" i="9"/>
  <c r="T67" i="9" s="1"/>
  <c r="T68" i="9" s="1"/>
  <c r="T69" i="9" s="1"/>
  <c r="S78" i="9"/>
  <c r="S79" i="9" s="1"/>
  <c r="S80" i="9" s="1"/>
  <c r="S81" i="9" s="1"/>
  <c r="S70" i="9"/>
  <c r="S71" i="9" s="1"/>
  <c r="S72" i="9" s="1"/>
  <c r="S73" i="9" s="1"/>
  <c r="M25" i="15"/>
  <c r="M17" i="15"/>
  <c r="R63" i="9"/>
  <c r="R71" i="9"/>
  <c r="R73" i="9"/>
  <c r="R75" i="9"/>
  <c r="R77" i="9"/>
  <c r="R79" i="9"/>
  <c r="R81" i="9"/>
  <c r="R83" i="9"/>
  <c r="R85" i="9"/>
  <c r="R23" i="9"/>
  <c r="R19" i="9"/>
  <c r="R15" i="9"/>
  <c r="R14" i="9"/>
  <c r="M10" i="15"/>
  <c r="M9" i="15"/>
  <c r="D14" i="9" s="1"/>
  <c r="T14" i="9" s="1"/>
  <c r="T15" i="9" s="1"/>
  <c r="T16" i="9" s="1"/>
  <c r="T17" i="9" s="1"/>
  <c r="M11" i="15"/>
  <c r="N11" i="15" s="1"/>
  <c r="D11" i="31" s="1"/>
  <c r="M8" i="15"/>
  <c r="E8" i="15"/>
  <c r="C10" i="9" s="1"/>
  <c r="S10" i="9" s="1"/>
  <c r="B14" i="9"/>
  <c r="R30" i="9"/>
  <c r="R11" i="9"/>
  <c r="R7" i="9"/>
  <c r="F12" i="15"/>
  <c r="C12" i="31" s="1"/>
  <c r="E12" i="36" s="1"/>
  <c r="D11" i="36"/>
  <c r="D22" i="9"/>
  <c r="T22" i="9" s="1"/>
  <c r="T23" i="9" s="1"/>
  <c r="T24" i="9" s="1"/>
  <c r="T25" i="9" s="1"/>
  <c r="N9" i="15"/>
  <c r="D9" i="31" s="1"/>
  <c r="F9" i="36" s="1"/>
  <c r="C10" i="36"/>
  <c r="C7" i="36"/>
  <c r="C6" i="9"/>
  <c r="S6" i="9" s="1"/>
  <c r="F7" i="15"/>
  <c r="C7" i="31" s="1"/>
  <c r="E7" i="36" s="1"/>
  <c r="B12" i="15"/>
  <c r="B11" i="31"/>
  <c r="B11" i="15"/>
  <c r="B11" i="35"/>
  <c r="B10" i="35"/>
  <c r="B10" i="36"/>
  <c r="B10" i="15"/>
  <c r="B10" i="31"/>
  <c r="B7" i="35"/>
  <c r="B13" i="35"/>
  <c r="B13" i="36"/>
  <c r="B13" i="31"/>
  <c r="B13" i="15"/>
  <c r="B8" i="31"/>
  <c r="B7" i="31"/>
  <c r="B6" i="9"/>
  <c r="B7" i="15"/>
  <c r="V50" i="9"/>
  <c r="I18" i="36"/>
  <c r="K18" i="36" s="1"/>
  <c r="D18" i="35"/>
  <c r="F18" i="35" s="1"/>
  <c r="V42" i="9"/>
  <c r="I16" i="36"/>
  <c r="K16" i="36" s="1"/>
  <c r="C21" i="36"/>
  <c r="C62" i="9"/>
  <c r="S62" i="9" s="1"/>
  <c r="S63" i="9" s="1"/>
  <c r="S64" i="9" s="1"/>
  <c r="S65" i="9" s="1"/>
  <c r="E11" i="36"/>
  <c r="V74" i="9"/>
  <c r="I24" i="36"/>
  <c r="K24" i="36" s="1"/>
  <c r="E25" i="31"/>
  <c r="G25" i="36" s="1"/>
  <c r="E25" i="36"/>
  <c r="E16" i="36"/>
  <c r="E16" i="31"/>
  <c r="G16" i="36" s="1"/>
  <c r="E15" i="36"/>
  <c r="E15" i="31"/>
  <c r="G15" i="36" s="1"/>
  <c r="D24" i="35"/>
  <c r="F24" i="35" s="1"/>
  <c r="D16" i="35"/>
  <c r="F16" i="35" s="1"/>
  <c r="E23" i="36"/>
  <c r="E23" i="31"/>
  <c r="G23" i="36" s="1"/>
  <c r="E9" i="36"/>
  <c r="E24" i="36"/>
  <c r="E24" i="31"/>
  <c r="G24" i="36" s="1"/>
  <c r="E21" i="31"/>
  <c r="G21" i="36" s="1"/>
  <c r="E21" i="36"/>
  <c r="B12" i="35"/>
  <c r="B12" i="36"/>
  <c r="C13" i="36"/>
  <c r="C30" i="9"/>
  <c r="S30" i="9" s="1"/>
  <c r="S31" i="9" s="1"/>
  <c r="S32" i="9" s="1"/>
  <c r="S33" i="9" s="1"/>
  <c r="S41" i="9"/>
  <c r="B16" i="31"/>
  <c r="C18" i="36"/>
  <c r="C50" i="9"/>
  <c r="S50" i="9" s="1"/>
  <c r="S51" i="9" s="1"/>
  <c r="D24" i="36"/>
  <c r="R18" i="9"/>
  <c r="S18" i="9" s="1"/>
  <c r="D14" i="36"/>
  <c r="D34" i="9"/>
  <c r="T34" i="9" s="1"/>
  <c r="T35" i="9" s="1"/>
  <c r="T36" i="9" s="1"/>
  <c r="T37" i="9" s="1"/>
  <c r="N14" i="15"/>
  <c r="D14" i="31" s="1"/>
  <c r="F14" i="36" s="1"/>
  <c r="D19" i="36"/>
  <c r="B20" i="35"/>
  <c r="B20" i="36"/>
  <c r="D10" i="36"/>
  <c r="D18" i="9"/>
  <c r="T18" i="9" s="1"/>
  <c r="T19" i="9" s="1"/>
  <c r="T20" i="9" s="1"/>
  <c r="T21" i="9" s="1"/>
  <c r="N10" i="15"/>
  <c r="D10" i="31" s="1"/>
  <c r="R31" i="9"/>
  <c r="R55" i="9"/>
  <c r="B16" i="35"/>
  <c r="B16" i="36"/>
  <c r="E17" i="36"/>
  <c r="B10" i="9"/>
  <c r="B8" i="36"/>
  <c r="B8" i="35"/>
  <c r="C12" i="36"/>
  <c r="C26" i="9"/>
  <c r="S26" i="9" s="1"/>
  <c r="S27" i="9" s="1"/>
  <c r="S28" i="9" s="1"/>
  <c r="S29" i="9" s="1"/>
  <c r="C22" i="36"/>
  <c r="C66" i="9"/>
  <c r="S66" i="9" s="1"/>
  <c r="S67" i="9" s="1"/>
  <c r="S68" i="9" s="1"/>
  <c r="S69" i="9" s="1"/>
  <c r="C22" i="9"/>
  <c r="S22" i="9" s="1"/>
  <c r="S23" i="9" s="1"/>
  <c r="S24" i="9" s="1"/>
  <c r="S25" i="9" s="1"/>
  <c r="E14" i="15"/>
  <c r="F14" i="15"/>
  <c r="C14" i="31" s="1"/>
  <c r="B24" i="35"/>
  <c r="B24" i="36"/>
  <c r="D20" i="36"/>
  <c r="D58" i="9"/>
  <c r="T58" i="9" s="1"/>
  <c r="T59" i="9" s="1"/>
  <c r="T60" i="9" s="1"/>
  <c r="T61" i="9" s="1"/>
  <c r="N20" i="15"/>
  <c r="D20" i="31" s="1"/>
  <c r="F20" i="36" s="1"/>
  <c r="N8" i="15"/>
  <c r="D8" i="31" s="1"/>
  <c r="D8" i="36"/>
  <c r="C42" i="9"/>
  <c r="S42" i="9" s="1"/>
  <c r="S43" i="9" s="1"/>
  <c r="S44" i="9" s="1"/>
  <c r="S45" i="9" s="1"/>
  <c r="C16" i="36"/>
  <c r="C26" i="36"/>
  <c r="C82" i="9"/>
  <c r="S82" i="9" s="1"/>
  <c r="S83" i="9" s="1"/>
  <c r="S84" i="9" s="1"/>
  <c r="S85" i="9" s="1"/>
  <c r="C19" i="35"/>
  <c r="E19" i="35" s="1"/>
  <c r="G19" i="35" s="1"/>
  <c r="U54" i="9"/>
  <c r="B16" i="15"/>
  <c r="D10" i="9"/>
  <c r="T10" i="9" s="1"/>
  <c r="T11" i="9" s="1"/>
  <c r="T12" i="9" s="1"/>
  <c r="T13" i="9" s="1"/>
  <c r="B26" i="9"/>
  <c r="C14" i="9"/>
  <c r="C9" i="36"/>
  <c r="C58" i="9"/>
  <c r="S58" i="9" s="1"/>
  <c r="S59" i="9" s="1"/>
  <c r="S60" i="9" s="1"/>
  <c r="S61" i="9" s="1"/>
  <c r="C20" i="36"/>
  <c r="D26" i="9"/>
  <c r="T26" i="9" s="1"/>
  <c r="T27" i="9" s="1"/>
  <c r="T28" i="9" s="1"/>
  <c r="T29" i="9" s="1"/>
  <c r="N12" i="15"/>
  <c r="D12" i="31" s="1"/>
  <c r="F12" i="36" s="1"/>
  <c r="D12" i="36"/>
  <c r="M21" i="15"/>
  <c r="M13" i="15"/>
  <c r="R39" i="9"/>
  <c r="S52" i="9"/>
  <c r="S53" i="9" s="1"/>
  <c r="C17" i="35" l="1"/>
  <c r="E17" i="35" s="1"/>
  <c r="G17" i="35" s="1"/>
  <c r="U46" i="9"/>
  <c r="H17" i="36"/>
  <c r="J17" i="36" s="1"/>
  <c r="L17" i="36" s="1"/>
  <c r="N17" i="36" s="1"/>
  <c r="M17" i="36" s="1"/>
  <c r="P17" i="36" s="1"/>
  <c r="D7" i="36"/>
  <c r="N7" i="15"/>
  <c r="D7" i="31" s="1"/>
  <c r="M11" i="31" s="1"/>
  <c r="G11" i="37" s="1"/>
  <c r="D6" i="9"/>
  <c r="T6" i="9" s="1"/>
  <c r="T7" i="9" s="1"/>
  <c r="T8" i="9" s="1"/>
  <c r="T9" i="9" s="1"/>
  <c r="N19" i="15"/>
  <c r="D19" i="31" s="1"/>
  <c r="F19" i="36" s="1"/>
  <c r="D54" i="9"/>
  <c r="T54" i="9" s="1"/>
  <c r="T55" i="9" s="1"/>
  <c r="T56" i="9" s="1"/>
  <c r="T57" i="9" s="1"/>
  <c r="C24" i="35"/>
  <c r="E24" i="35" s="1"/>
  <c r="G24" i="35" s="1"/>
  <c r="H24" i="36"/>
  <c r="J24" i="36" s="1"/>
  <c r="L24" i="36" s="1"/>
  <c r="N24" i="36" s="1"/>
  <c r="M24" i="36" s="1"/>
  <c r="P24" i="36" s="1"/>
  <c r="U74" i="9"/>
  <c r="V70" i="9"/>
  <c r="D23" i="35"/>
  <c r="F23" i="35" s="1"/>
  <c r="I23" i="36"/>
  <c r="K23" i="36" s="1"/>
  <c r="V82" i="9"/>
  <c r="I26" i="36"/>
  <c r="K26" i="36" s="1"/>
  <c r="D26" i="35"/>
  <c r="F26" i="35" s="1"/>
  <c r="E20" i="31"/>
  <c r="G20" i="36" s="1"/>
  <c r="E20" i="36"/>
  <c r="D15" i="35"/>
  <c r="F15" i="35" s="1"/>
  <c r="V38" i="9"/>
  <c r="I15" i="36"/>
  <c r="K15" i="36" s="1"/>
  <c r="I22" i="36"/>
  <c r="K22" i="36" s="1"/>
  <c r="V66" i="9"/>
  <c r="D22" i="35"/>
  <c r="F22" i="35" s="1"/>
  <c r="H25" i="36"/>
  <c r="J25" i="36" s="1"/>
  <c r="L25" i="36" s="1"/>
  <c r="N25" i="36" s="1"/>
  <c r="M25" i="36" s="1"/>
  <c r="P25" i="36" s="1"/>
  <c r="C25" i="35"/>
  <c r="E25" i="35" s="1"/>
  <c r="G25" i="35" s="1"/>
  <c r="U78" i="9"/>
  <c r="D25" i="36"/>
  <c r="D78" i="9"/>
  <c r="T78" i="9" s="1"/>
  <c r="T79" i="9" s="1"/>
  <c r="T80" i="9" s="1"/>
  <c r="T81" i="9" s="1"/>
  <c r="N25" i="15"/>
  <c r="D25" i="31" s="1"/>
  <c r="F25" i="36" s="1"/>
  <c r="D17" i="36"/>
  <c r="D46" i="9"/>
  <c r="T46" i="9" s="1"/>
  <c r="T47" i="9" s="1"/>
  <c r="T48" i="9" s="1"/>
  <c r="T49" i="9" s="1"/>
  <c r="N17" i="15"/>
  <c r="D17" i="31" s="1"/>
  <c r="F17" i="36" s="1"/>
  <c r="D9" i="36"/>
  <c r="H23" i="36"/>
  <c r="J23" i="36" s="1"/>
  <c r="L23" i="36" s="1"/>
  <c r="N23" i="36" s="1"/>
  <c r="M23" i="36" s="1"/>
  <c r="P23" i="36" s="1"/>
  <c r="C23" i="35"/>
  <c r="E23" i="35" s="1"/>
  <c r="G23" i="35" s="1"/>
  <c r="U70" i="9"/>
  <c r="E18" i="36"/>
  <c r="E18" i="31"/>
  <c r="G18" i="36" s="1"/>
  <c r="S19" i="9"/>
  <c r="S20" i="9" s="1"/>
  <c r="S21" i="9" s="1"/>
  <c r="S14" i="9"/>
  <c r="S15" i="9" s="1"/>
  <c r="S16" i="9" s="1"/>
  <c r="S17" i="9" s="1"/>
  <c r="U14" i="9" s="1"/>
  <c r="S11" i="9"/>
  <c r="S12" i="9" s="1"/>
  <c r="S13" i="9" s="1"/>
  <c r="U10" i="9" s="1"/>
  <c r="S7" i="9"/>
  <c r="S8" i="9" s="1"/>
  <c r="S9" i="9" s="1"/>
  <c r="U6" i="9" s="1"/>
  <c r="F11" i="36"/>
  <c r="E11" i="31"/>
  <c r="G11" i="36" s="1"/>
  <c r="E9" i="31"/>
  <c r="G9" i="36" s="1"/>
  <c r="C8" i="36"/>
  <c r="V22" i="9"/>
  <c r="I11" i="36"/>
  <c r="K11" i="36" s="1"/>
  <c r="D11" i="35"/>
  <c r="F11" i="35" s="1"/>
  <c r="U30" i="9"/>
  <c r="C13" i="35"/>
  <c r="E13" i="35" s="1"/>
  <c r="H13" i="36"/>
  <c r="J13" i="36" s="1"/>
  <c r="U58" i="9"/>
  <c r="C20" i="35"/>
  <c r="E20" i="35" s="1"/>
  <c r="G20" i="35" s="1"/>
  <c r="H20" i="36"/>
  <c r="J20" i="36" s="1"/>
  <c r="L20" i="36" s="1"/>
  <c r="N20" i="36" s="1"/>
  <c r="M20" i="36" s="1"/>
  <c r="P20" i="36" s="1"/>
  <c r="U42" i="9"/>
  <c r="H16" i="36"/>
  <c r="J16" i="36" s="1"/>
  <c r="L16" i="36" s="1"/>
  <c r="N16" i="36" s="1"/>
  <c r="M16" i="36" s="1"/>
  <c r="P16" i="36" s="1"/>
  <c r="C16" i="35"/>
  <c r="E16" i="35" s="1"/>
  <c r="G16" i="35" s="1"/>
  <c r="D14" i="35"/>
  <c r="F14" i="35" s="1"/>
  <c r="V34" i="9"/>
  <c r="I14" i="36"/>
  <c r="K14" i="36" s="1"/>
  <c r="V18" i="9"/>
  <c r="D10" i="35"/>
  <c r="F10" i="35" s="1"/>
  <c r="I10" i="36"/>
  <c r="K10" i="36" s="1"/>
  <c r="V26" i="9"/>
  <c r="D12" i="35"/>
  <c r="F12" i="35" s="1"/>
  <c r="I12" i="36"/>
  <c r="K12" i="36" s="1"/>
  <c r="U22" i="9"/>
  <c r="C11" i="35"/>
  <c r="E11" i="35" s="1"/>
  <c r="G11" i="35" s="1"/>
  <c r="H11" i="36"/>
  <c r="J11" i="36" s="1"/>
  <c r="V46" i="9"/>
  <c r="I17" i="36"/>
  <c r="K17" i="36" s="1"/>
  <c r="D17" i="35"/>
  <c r="F17" i="35" s="1"/>
  <c r="U26" i="9"/>
  <c r="C12" i="35"/>
  <c r="E12" i="35" s="1"/>
  <c r="H12" i="36"/>
  <c r="J12" i="36" s="1"/>
  <c r="U82" i="9"/>
  <c r="C26" i="35"/>
  <c r="E26" i="35" s="1"/>
  <c r="G26" i="35" s="1"/>
  <c r="H26" i="36"/>
  <c r="J26" i="36" s="1"/>
  <c r="L26" i="36" s="1"/>
  <c r="N26" i="36" s="1"/>
  <c r="M26" i="36" s="1"/>
  <c r="P26" i="36" s="1"/>
  <c r="V14" i="9"/>
  <c r="I9" i="36"/>
  <c r="K9" i="36" s="1"/>
  <c r="D9" i="35"/>
  <c r="F9" i="35" s="1"/>
  <c r="U38" i="9"/>
  <c r="H15" i="36"/>
  <c r="J15" i="36" s="1"/>
  <c r="L15" i="36" s="1"/>
  <c r="N15" i="36" s="1"/>
  <c r="M15" i="36" s="1"/>
  <c r="P15" i="36" s="1"/>
  <c r="C15" i="35"/>
  <c r="E15" i="35" s="1"/>
  <c r="G15" i="35" s="1"/>
  <c r="E12" i="31"/>
  <c r="G12" i="36" s="1"/>
  <c r="D13" i="36"/>
  <c r="D30" i="9"/>
  <c r="T30" i="9" s="1"/>
  <c r="T31" i="9" s="1"/>
  <c r="T32" i="9" s="1"/>
  <c r="T33" i="9" s="1"/>
  <c r="N13" i="15"/>
  <c r="D13" i="31" s="1"/>
  <c r="E14" i="31"/>
  <c r="G14" i="36" s="1"/>
  <c r="E14" i="36"/>
  <c r="U18" i="9"/>
  <c r="H10" i="36"/>
  <c r="J10" i="36" s="1"/>
  <c r="C10" i="35"/>
  <c r="E10" i="35" s="1"/>
  <c r="U62" i="9"/>
  <c r="C21" i="35"/>
  <c r="E21" i="35" s="1"/>
  <c r="G21" i="35" s="1"/>
  <c r="H21" i="36"/>
  <c r="J21" i="36" s="1"/>
  <c r="L21" i="36" s="1"/>
  <c r="N21" i="36" s="1"/>
  <c r="M21" i="36" s="1"/>
  <c r="P21" i="36" s="1"/>
  <c r="D21" i="36"/>
  <c r="D62" i="9"/>
  <c r="T62" i="9" s="1"/>
  <c r="T63" i="9" s="1"/>
  <c r="T64" i="9" s="1"/>
  <c r="T65" i="9" s="1"/>
  <c r="N21" i="15"/>
  <c r="D21" i="31" s="1"/>
  <c r="F21" i="36" s="1"/>
  <c r="C34" i="9"/>
  <c r="S34" i="9" s="1"/>
  <c r="S35" i="9" s="1"/>
  <c r="S36" i="9" s="1"/>
  <c r="S37" i="9" s="1"/>
  <c r="C14" i="36"/>
  <c r="U66" i="9"/>
  <c r="C22" i="35"/>
  <c r="E22" i="35" s="1"/>
  <c r="G22" i="35" s="1"/>
  <c r="H22" i="36"/>
  <c r="J22" i="36" s="1"/>
  <c r="L22" i="36" s="1"/>
  <c r="N22" i="36" s="1"/>
  <c r="M22" i="36" s="1"/>
  <c r="P22" i="36" s="1"/>
  <c r="V10" i="9"/>
  <c r="I8" i="36"/>
  <c r="K8" i="36" s="1"/>
  <c r="D8" i="35"/>
  <c r="F8" i="35" s="1"/>
  <c r="C18" i="35"/>
  <c r="E18" i="35" s="1"/>
  <c r="G18" i="35" s="1"/>
  <c r="U50" i="9"/>
  <c r="H18" i="36"/>
  <c r="J18" i="36" s="1"/>
  <c r="L18" i="36" s="1"/>
  <c r="N18" i="36" s="1"/>
  <c r="M18" i="36" s="1"/>
  <c r="P18" i="36" s="1"/>
  <c r="V58" i="9"/>
  <c r="D20" i="35"/>
  <c r="F20" i="35" s="1"/>
  <c r="I20" i="36"/>
  <c r="K20" i="36" s="1"/>
  <c r="F8" i="36"/>
  <c r="E8" i="31"/>
  <c r="G8" i="36" s="1"/>
  <c r="F10" i="36"/>
  <c r="E10" i="31"/>
  <c r="G10" i="36" s="1"/>
  <c r="V54" i="9" l="1"/>
  <c r="I19" i="36"/>
  <c r="K19" i="36" s="1"/>
  <c r="D19" i="35"/>
  <c r="F19" i="35" s="1"/>
  <c r="F7" i="36"/>
  <c r="E7" i="31"/>
  <c r="G7" i="36" s="1"/>
  <c r="D7" i="35"/>
  <c r="V6" i="9"/>
  <c r="V78" i="9"/>
  <c r="D25" i="35"/>
  <c r="F25" i="35" s="1"/>
  <c r="I25" i="36"/>
  <c r="K25" i="36" s="1"/>
  <c r="J7" i="31"/>
  <c r="D7" i="37" s="1"/>
  <c r="C9" i="35"/>
  <c r="E9" i="35" s="1"/>
  <c r="G9" i="35" s="1"/>
  <c r="H9" i="36"/>
  <c r="J9" i="36" s="1"/>
  <c r="L9" i="36" s="1"/>
  <c r="N9" i="36" s="1"/>
  <c r="M9" i="36" s="1"/>
  <c r="P9" i="36" s="1"/>
  <c r="H8" i="36"/>
  <c r="J8" i="36" s="1"/>
  <c r="L8" i="36" s="1"/>
  <c r="N8" i="36" s="1"/>
  <c r="M8" i="36" s="1"/>
  <c r="P8" i="36" s="1"/>
  <c r="C8" i="35"/>
  <c r="E8" i="35" s="1"/>
  <c r="G8" i="35" s="1"/>
  <c r="C7" i="35"/>
  <c r="L11" i="36"/>
  <c r="N11" i="36" s="1"/>
  <c r="M11" i="36" s="1"/>
  <c r="P11" i="36" s="1"/>
  <c r="G10" i="35"/>
  <c r="K9" i="31"/>
  <c r="E9" i="37" s="1"/>
  <c r="M8" i="31"/>
  <c r="G8" i="37" s="1"/>
  <c r="I7" i="31"/>
  <c r="C7" i="37" s="1"/>
  <c r="J8" i="31"/>
  <c r="D8" i="37" s="1"/>
  <c r="L9" i="31"/>
  <c r="F9" i="37" s="1"/>
  <c r="M10" i="31"/>
  <c r="G10" i="37" s="1"/>
  <c r="M9" i="31"/>
  <c r="G9" i="37" s="1"/>
  <c r="I10" i="31"/>
  <c r="C10" i="37" s="1"/>
  <c r="M7" i="31"/>
  <c r="G7" i="37" s="1"/>
  <c r="K8" i="31"/>
  <c r="E8" i="37" s="1"/>
  <c r="K11" i="31"/>
  <c r="E11" i="37" s="1"/>
  <c r="J9" i="31"/>
  <c r="D9" i="37" s="1"/>
  <c r="L11" i="31"/>
  <c r="F11" i="37" s="1"/>
  <c r="L12" i="36"/>
  <c r="N12" i="36" s="1"/>
  <c r="M12" i="36" s="1"/>
  <c r="P12" i="36" s="1"/>
  <c r="G12" i="35"/>
  <c r="E7" i="35"/>
  <c r="H7" i="36"/>
  <c r="L10" i="36"/>
  <c r="N10" i="36" s="1"/>
  <c r="M10" i="36" s="1"/>
  <c r="P10" i="36" s="1"/>
  <c r="I8" i="31"/>
  <c r="C8" i="37" s="1"/>
  <c r="C14" i="35"/>
  <c r="E14" i="35" s="1"/>
  <c r="G14" i="35" s="1"/>
  <c r="H14" i="36"/>
  <c r="J14" i="36" s="1"/>
  <c r="L14" i="36" s="1"/>
  <c r="N14" i="36" s="1"/>
  <c r="M14" i="36" s="1"/>
  <c r="P14" i="36" s="1"/>
  <c r="U34" i="9"/>
  <c r="L10" i="31"/>
  <c r="F10" i="37" s="1"/>
  <c r="F13" i="36"/>
  <c r="K7" i="31"/>
  <c r="E7" i="37" s="1"/>
  <c r="J11" i="31"/>
  <c r="D11" i="37" s="1"/>
  <c r="E13" i="31"/>
  <c r="G13" i="36" s="1"/>
  <c r="L8" i="31"/>
  <c r="F8" i="37" s="1"/>
  <c r="I11" i="31"/>
  <c r="C11" i="37" s="1"/>
  <c r="K10" i="31"/>
  <c r="E10" i="37" s="1"/>
  <c r="L7" i="31"/>
  <c r="F7" i="37" s="1"/>
  <c r="J10" i="31"/>
  <c r="D10" i="37" s="1"/>
  <c r="D21" i="35"/>
  <c r="F21" i="35" s="1"/>
  <c r="V62" i="9"/>
  <c r="I21" i="36"/>
  <c r="K21" i="36" s="1"/>
  <c r="V30" i="9"/>
  <c r="I13" i="36"/>
  <c r="K13" i="36" s="1"/>
  <c r="L13" i="36" s="1"/>
  <c r="D13" i="35"/>
  <c r="F13" i="35" s="1"/>
  <c r="I9" i="31"/>
  <c r="C9" i="37" s="1"/>
  <c r="B15" i="33" l="1"/>
  <c r="F7" i="35"/>
  <c r="K11" i="35" s="1"/>
  <c r="K11" i="37" s="1"/>
  <c r="I7" i="36"/>
  <c r="O9" i="35"/>
  <c r="O9" i="37" s="1"/>
  <c r="G13" i="35"/>
  <c r="N9" i="35"/>
  <c r="N9" i="37" s="1"/>
  <c r="G7" i="35"/>
  <c r="L7" i="36" s="1"/>
  <c r="J7" i="36"/>
  <c r="N13" i="36"/>
  <c r="M13" i="36" s="1"/>
  <c r="P13" i="36" s="1"/>
  <c r="B12" i="33"/>
  <c r="B13" i="33"/>
  <c r="B14" i="33"/>
  <c r="K7" i="36" l="1"/>
  <c r="K9" i="35"/>
  <c r="K9" i="37" s="1"/>
  <c r="L11" i="35"/>
  <c r="L11" i="37" s="1"/>
  <c r="L9" i="35"/>
  <c r="L9" i="37" s="1"/>
  <c r="M10" i="35"/>
  <c r="M10" i="37" s="1"/>
  <c r="L8" i="35"/>
  <c r="L8" i="37" s="1"/>
  <c r="N11" i="35"/>
  <c r="N11" i="37" s="1"/>
  <c r="N7" i="35"/>
  <c r="N7" i="37" s="1"/>
  <c r="O11" i="35"/>
  <c r="O11" i="37" s="1"/>
  <c r="L7" i="35"/>
  <c r="L7" i="37" s="1"/>
  <c r="K8" i="35"/>
  <c r="K8" i="37" s="1"/>
  <c r="N10" i="35"/>
  <c r="N10" i="37" s="1"/>
  <c r="M7" i="35"/>
  <c r="M7" i="37" s="1"/>
  <c r="O10" i="35"/>
  <c r="O10" i="37" s="1"/>
  <c r="L10" i="35"/>
  <c r="L10" i="37" s="1"/>
  <c r="K10" i="35"/>
  <c r="K10" i="37" s="1"/>
  <c r="K7" i="35"/>
  <c r="K7" i="37" s="1"/>
  <c r="M8" i="35"/>
  <c r="M8" i="37" s="1"/>
  <c r="M9" i="35"/>
  <c r="M9" i="37" s="1"/>
  <c r="O7" i="35"/>
  <c r="O7" i="37" s="1"/>
  <c r="N8" i="35"/>
  <c r="N8" i="37" s="1"/>
  <c r="O8" i="35"/>
  <c r="O8" i="37" s="1"/>
  <c r="M11" i="35"/>
  <c r="M11" i="37" s="1"/>
  <c r="N7" i="36"/>
  <c r="M7" i="36" s="1"/>
  <c r="P7" i="36" s="1"/>
  <c r="D15" i="33"/>
  <c r="D14" i="33"/>
  <c r="D12" i="33"/>
  <c r="D13" i="33"/>
  <c r="B16" i="33"/>
  <c r="C12" i="33" s="1"/>
  <c r="D16" i="33" l="1"/>
  <c r="E16" i="33" s="1"/>
  <c r="C13" i="33"/>
  <c r="C14" i="33"/>
  <c r="B19" i="33"/>
  <c r="C16" i="33"/>
  <c r="C15" i="33"/>
  <c r="E13" i="33" l="1"/>
  <c r="E12" i="33"/>
  <c r="E15" i="33"/>
  <c r="E14" i="33"/>
  <c r="D19" i="33"/>
</calcChain>
</file>

<file path=xl/sharedStrings.xml><?xml version="1.0" encoding="utf-8"?>
<sst xmlns="http://schemas.openxmlformats.org/spreadsheetml/2006/main" count="800" uniqueCount="311">
  <si>
    <t>No. DEL RIESGO</t>
  </si>
  <si>
    <t>RIESGO</t>
  </si>
  <si>
    <t>PROBABILIDAD</t>
  </si>
  <si>
    <t>Frecuencia</t>
  </si>
  <si>
    <t>IMPACTO</t>
  </si>
  <si>
    <t>Moderado</t>
  </si>
  <si>
    <t>Mayor</t>
  </si>
  <si>
    <t>Menor</t>
  </si>
  <si>
    <t>TIPO</t>
  </si>
  <si>
    <t>Probabilidad Residual</t>
  </si>
  <si>
    <t>Impacto Residual</t>
  </si>
  <si>
    <t>R1</t>
  </si>
  <si>
    <t>R2</t>
  </si>
  <si>
    <t>R3</t>
  </si>
  <si>
    <t>R4</t>
  </si>
  <si>
    <t>R5</t>
  </si>
  <si>
    <t>R6</t>
  </si>
  <si>
    <t>R7</t>
  </si>
  <si>
    <t>R8</t>
  </si>
  <si>
    <t>R9</t>
  </si>
  <si>
    <t>MAPA DE CALOR RIESGO INHERENTE</t>
  </si>
  <si>
    <t>MAPA DE CALOR RIESGO RESIDUAL</t>
  </si>
  <si>
    <t>2. Si en la sumatoria de los riesgos Extermos y altos representan mas o igual al 30% de los Riesgos Calificados, y menos del 20% de los Riesgos Extremos la calificación del Proceso será ALTO.</t>
  </si>
  <si>
    <t>3. Si en la sumatoria de los riesgos Extremos, altos y moderados representan mas o igual al  40% de los Riesgos Calificados, y menos del 30% de los Riesgos Extremos y Altos, y Menos del 20% de los Riesgos Extremos, la calificación del Proceso será MODERADO.</t>
  </si>
  <si>
    <t>Sumatoria de riesgos Extremos</t>
  </si>
  <si>
    <t>Sumatoria de riesgos altos</t>
  </si>
  <si>
    <t>Sumatoria de riesgos moderados</t>
  </si>
  <si>
    <t>Sumatoria de Riesgos bajos</t>
  </si>
  <si>
    <t>Total</t>
  </si>
  <si>
    <t>RIESGO INHERENTE DEL PROCESO</t>
  </si>
  <si>
    <t>RIESGO RESIDUAL DEL PROCESO</t>
  </si>
  <si>
    <t>R10</t>
  </si>
  <si>
    <t>R11</t>
  </si>
  <si>
    <t>R12</t>
  </si>
  <si>
    <t>R13</t>
  </si>
  <si>
    <t>R14</t>
  </si>
  <si>
    <t>R15</t>
  </si>
  <si>
    <t>R16</t>
  </si>
  <si>
    <t>R17</t>
  </si>
  <si>
    <t>R18</t>
  </si>
  <si>
    <t>R19</t>
  </si>
  <si>
    <t>R20</t>
  </si>
  <si>
    <t xml:space="preserve"> </t>
  </si>
  <si>
    <t>VALORACIÓN DEL CONTROL</t>
  </si>
  <si>
    <t>RIESGO INHERENTE Y RESIDUAL DEL PROCESO</t>
  </si>
  <si>
    <r>
      <rPr>
        <b/>
        <sz val="11"/>
        <color theme="1"/>
        <rFont val="Calibri"/>
        <family val="2"/>
        <scheme val="minor"/>
      </rPr>
      <t>Explicaciones Para realizar la ponderación de Riesgos.</t>
    </r>
    <r>
      <rPr>
        <sz val="11"/>
        <color theme="1"/>
        <rFont val="Calibri"/>
        <family val="2"/>
        <scheme val="minor"/>
      </rPr>
      <t xml:space="preserve">
1. Si en la sumatoria de los riesgos los Extremos representan mas o igual al 20% de los Riesgos, la calificación del Proceso será EXTREMO.</t>
    </r>
  </si>
  <si>
    <t>Infraestructura</t>
  </si>
  <si>
    <t>DESCRIPCIÓN DEL RIESGO</t>
  </si>
  <si>
    <t>FACTOR DEL RIESGO</t>
  </si>
  <si>
    <t>Nivel</t>
  </si>
  <si>
    <t>Frecuencia de la Actividad</t>
  </si>
  <si>
    <t>Probabilidad</t>
  </si>
  <si>
    <t>Muy Baja</t>
  </si>
  <si>
    <t>La actividad que conlleva el riesgo se ejecuta como máximos 2 veces por año</t>
  </si>
  <si>
    <t>Baja</t>
  </si>
  <si>
    <t>La actividad que conlleva el riesgo se ejecuta de 3 a 24 veces por año</t>
  </si>
  <si>
    <t>Media</t>
  </si>
  <si>
    <t>La actividad que conlleva el riesgo se ejecuta de 24 a 500 veces por año</t>
  </si>
  <si>
    <t>Alta</t>
  </si>
  <si>
    <t>Muy Alta</t>
  </si>
  <si>
    <t>% Impacto</t>
  </si>
  <si>
    <t>Reputacional</t>
  </si>
  <si>
    <t>Leve</t>
  </si>
  <si>
    <t>El riesgo afecta la imagen de algún área de la organización.</t>
  </si>
  <si>
    <t>Entre 10 y 50 SMLMV</t>
  </si>
  <si>
    <t>El riesgo afecta la imagen de la entidad internamente, de conocimiento general nivel interno, de junta directiva y accionistas y/o de proveedores.</t>
  </si>
  <si>
    <t>Entre 50 y 100 SMLMV</t>
  </si>
  <si>
    <t>El riesgo afecta la imagen de la entidad con algunos usuarios de relevancia frente al logro de los objetivos.</t>
  </si>
  <si>
    <t>Entre 100 y 500 SMLMV</t>
  </si>
  <si>
    <t>El riesgo afecta la imagen de la entidad con efecto publicitario sostenido a nivel de sector administrativo, nivel departamental o municipal.</t>
  </si>
  <si>
    <t>Catastrófico</t>
  </si>
  <si>
    <t>Mayor a 500 SMLMV</t>
  </si>
  <si>
    <t>El riesgo afecta la imagen de la entidad a nivel nacional, con efecto publicitario sostenido a nivel país</t>
  </si>
  <si>
    <t>IMPACTO INHERENTE</t>
  </si>
  <si>
    <t>Talento_Humano</t>
  </si>
  <si>
    <t>¿QUÉ? 
IMPACTO</t>
  </si>
  <si>
    <t>La actividad que conlleva el riesgo se ejecuta mínimo 500 veces al año y máximo 5.000 veces por año</t>
  </si>
  <si>
    <t>La actividad que conlleva el riesgo se ejecuta más de 5.000 veces por año</t>
  </si>
  <si>
    <t>Afectación_Económica</t>
  </si>
  <si>
    <t>PROBABILIDAD INHERENTE</t>
  </si>
  <si>
    <t>Menor a 10 SMLMV</t>
  </si>
  <si>
    <t>Extremo</t>
  </si>
  <si>
    <t>Alto</t>
  </si>
  <si>
    <t>Bajo</t>
  </si>
  <si>
    <t>Impacto</t>
  </si>
  <si>
    <t>NIVELES DE RIESGO</t>
  </si>
  <si>
    <t>CALIFICACIÓN RIESGO INHERENTE</t>
  </si>
  <si>
    <t>Tipo de control</t>
  </si>
  <si>
    <t>Peso del Control</t>
  </si>
  <si>
    <t>Implementación</t>
  </si>
  <si>
    <t>Peso de la implementación</t>
  </si>
  <si>
    <t>Automático</t>
  </si>
  <si>
    <t>Manual</t>
  </si>
  <si>
    <t>Atributos Informativos</t>
  </si>
  <si>
    <t>Documentación</t>
  </si>
  <si>
    <t>Documentado</t>
  </si>
  <si>
    <t>Sin Documentar</t>
  </si>
  <si>
    <t>Continua</t>
  </si>
  <si>
    <t>Aleatoria</t>
  </si>
  <si>
    <t>Evidencia</t>
  </si>
  <si>
    <t>Con Registro</t>
  </si>
  <si>
    <t>Sin Registro</t>
  </si>
  <si>
    <t>Eficiencia</t>
  </si>
  <si>
    <t>Preventivo</t>
  </si>
  <si>
    <t>Detectivo</t>
  </si>
  <si>
    <t>Correctivo</t>
  </si>
  <si>
    <t>Informativos</t>
  </si>
  <si>
    <t>Atributos del control</t>
  </si>
  <si>
    <t>No. Control</t>
  </si>
  <si>
    <t>Valor Total del Control</t>
  </si>
  <si>
    <t>Afectación o Desplazamiento en la Matriz</t>
  </si>
  <si>
    <t>% Probabilidad Riesgo Inherente</t>
  </si>
  <si>
    <t>% Impacto Riesgo Inherente</t>
  </si>
  <si>
    <t>Probabilidad residual</t>
  </si>
  <si>
    <t>CALIFICACIÓN RIESGO RESIDUAL</t>
  </si>
  <si>
    <r>
      <t xml:space="preserve">4. Si en la sumatoria de los riesgos Extremos, altos,  moderados y bajos representan mas o igual al  50% de los Riesgos Calificados, y menos del 40% de los riesgos Extremos, altos y moderados, y menos del 30% de los riesgos calificados en Extremos y Altos, y menos del 20% de los riesgos Extremos, la calificación del proceso sera BAJO.
</t>
    </r>
    <r>
      <rPr>
        <b/>
        <sz val="11"/>
        <color theme="1"/>
        <rFont val="Calibri"/>
        <family val="2"/>
        <scheme val="minor"/>
      </rPr>
      <t xml:space="preserve">Nota: </t>
    </r>
    <r>
      <rPr>
        <sz val="11"/>
        <color theme="1"/>
        <rFont val="Calibri"/>
        <family val="2"/>
        <scheme val="minor"/>
      </rPr>
      <t>Adapatado de Instituto de Auditores Internos</t>
    </r>
    <r>
      <rPr>
        <b/>
        <sz val="11"/>
        <color theme="1"/>
        <rFont val="Calibri"/>
        <family val="2"/>
        <scheme val="minor"/>
      </rPr>
      <t xml:space="preserve"> COSO ERM </t>
    </r>
    <r>
      <rPr>
        <sz val="11"/>
        <color theme="1"/>
        <rFont val="Calibri"/>
        <family val="2"/>
        <scheme val="minor"/>
      </rPr>
      <t>Agosto 2014</t>
    </r>
  </si>
  <si>
    <t>% Probabilidad Residual</t>
  </si>
  <si>
    <t>% Impacto Residual</t>
  </si>
  <si>
    <t>% Probabilidad Inherente</t>
  </si>
  <si>
    <t>% Impacto Inherente</t>
  </si>
  <si>
    <t>SEVERIDAD (NIVEL DE RIESGO)</t>
  </si>
  <si>
    <t>Tratamiento</t>
  </si>
  <si>
    <t>Reducir</t>
  </si>
  <si>
    <t>Mitigar</t>
  </si>
  <si>
    <t>Transferir</t>
  </si>
  <si>
    <t>Aceptar</t>
  </si>
  <si>
    <t>Evitar</t>
  </si>
  <si>
    <t>Plan de Acción</t>
  </si>
  <si>
    <t>Estado</t>
  </si>
  <si>
    <t>NO REQUIERE CLAVE PARA DESBLOQUEAR LAS HOJAS</t>
  </si>
  <si>
    <t>Procesos</t>
  </si>
  <si>
    <t>Tecnologías</t>
  </si>
  <si>
    <r>
      <t>¿PORQUÉ?
CAUSA RAÍZ
(</t>
    </r>
    <r>
      <rPr>
        <sz val="11"/>
        <rFont val="Arial"/>
        <family val="2"/>
      </rPr>
      <t xml:space="preserve">Iniciar con 
</t>
    </r>
    <r>
      <rPr>
        <b/>
        <sz val="11"/>
        <rFont val="Arial"/>
        <family val="2"/>
      </rPr>
      <t>debido a)</t>
    </r>
  </si>
  <si>
    <r>
      <t>¿CÓMO?
CAUSA INMEDIATA 
(</t>
    </r>
    <r>
      <rPr>
        <sz val="11"/>
        <rFont val="Arial"/>
        <family val="2"/>
      </rPr>
      <t xml:space="preserve">Iniciar con la palabra 
</t>
    </r>
    <r>
      <rPr>
        <b/>
        <sz val="11"/>
        <rFont val="Arial"/>
        <family val="2"/>
      </rPr>
      <t>por)</t>
    </r>
  </si>
  <si>
    <t>Posibilidad de pérdida Económica</t>
  </si>
  <si>
    <t>Posibilidad de pérdida Reputacional</t>
  </si>
  <si>
    <t>Posibilidad de pérdida Económica y Reputacional</t>
  </si>
  <si>
    <t>Evento_Externo</t>
  </si>
  <si>
    <t>N/A</t>
  </si>
  <si>
    <t>Sin Iniciar</t>
  </si>
  <si>
    <t>Cerrado</t>
  </si>
  <si>
    <t>En proceso</t>
  </si>
  <si>
    <t>Seguimiento 2 (Fecha y avance)</t>
  </si>
  <si>
    <t>Seguimientos por parte del Líder del Proceso</t>
  </si>
  <si>
    <t>Seguimiento 3 ... (Fecha y avance)</t>
  </si>
  <si>
    <t>Fecha de Inicio</t>
  </si>
  <si>
    <t>Fecha de Finalización</t>
  </si>
  <si>
    <t>Verificación por parte de segunda línea de defensa o quien haga sus veces 
(Fecha y Descripción)</t>
  </si>
  <si>
    <t>Verificación por parte de la Oficina de Control Interno o quien haga sus veces 
(Fecha y Descripción)</t>
  </si>
  <si>
    <t>¿QUÉ? IMPACTO</t>
  </si>
  <si>
    <t>PROCESO:</t>
  </si>
  <si>
    <t>A_Ejecución_y_Administración_de_procesos</t>
  </si>
  <si>
    <t>B_Fraude_Externo</t>
  </si>
  <si>
    <t>C_Fraude_Interno</t>
  </si>
  <si>
    <t>D_Fallas_Tecnológicas</t>
  </si>
  <si>
    <t>E_Relaciones_Laborales</t>
  </si>
  <si>
    <t>F_Usuarios_Productos_y_Prácticas_Organizacionales</t>
  </si>
  <si>
    <t>G_Daños_Activos_Físicos</t>
  </si>
  <si>
    <t>RESULTADO FUENTE GENERADORA DEL EVENTO</t>
  </si>
  <si>
    <t>SELECCIONE FUENTE GENERADORA DEL EVENTO PARA TIPO E,F,G</t>
  </si>
  <si>
    <t>VALIDACIÓN FUENTE GENERADORA DEL EVENTO PARA TIPO A,B,C,D</t>
  </si>
  <si>
    <t>Máximo</t>
  </si>
  <si>
    <t>Mínimo</t>
  </si>
  <si>
    <t>Afectación Económica</t>
  </si>
  <si>
    <t>Nivel de Impacto</t>
  </si>
  <si>
    <t>Porcentaje de Impacto</t>
  </si>
  <si>
    <t>Descripción del Control</t>
  </si>
  <si>
    <t>Acción
(Inicia con un verbo)</t>
  </si>
  <si>
    <t>Complemento (Periodicidad - Observaciones o Desviaciones)</t>
  </si>
  <si>
    <t>¿Requiere Plan de Acción?</t>
  </si>
  <si>
    <t>Requiere Plan de Acción</t>
  </si>
  <si>
    <t>No requiere Plan de Acción</t>
  </si>
  <si>
    <t>Responsable 
(Cargo)</t>
  </si>
  <si>
    <t>Descripción de la Acción, basado en el análisis de causas</t>
  </si>
  <si>
    <t>Matriz Mapa de Riesgos</t>
  </si>
  <si>
    <t>Orientaciones Generales</t>
  </si>
  <si>
    <t>Columna</t>
  </si>
  <si>
    <t>Descripción - Lineamientos para el diligenciamiento</t>
  </si>
  <si>
    <t>Proceso</t>
  </si>
  <si>
    <t>Diligencie el nombre del proceso al cual se le identificarán y valorarán los riesgos.</t>
  </si>
  <si>
    <t>Diligencie el objetivo del proceso.</t>
  </si>
  <si>
    <t xml:space="preserve">Permite definir unl consecutivo de riesgos.
Una entidad puede ir en el riesgo 150, pero tener 70 riesgos, lo que permite llevar una traza de los riesgos. Esta información la debe administrar la oficina asesora de planeación o gerencia de riesgos.  Cuando un el riesgo salga del mapa no existirá otro riesgo con el mismo número. </t>
  </si>
  <si>
    <r>
      <t xml:space="preserve">Recuerde que el control se define como la medida que permite reducir o mitigar un riesgo. Defina el control (es) que atacan la causa raíz del riesgo, considere la estructura explicada en la guía: </t>
    </r>
    <r>
      <rPr>
        <b/>
        <sz val="9"/>
        <color theme="9" tint="-0.249977111117893"/>
        <rFont val="Arial Narrow"/>
        <family val="2"/>
      </rPr>
      <t>Responsable de ejecutar el control + Acción + Complemento</t>
    </r>
  </si>
  <si>
    <t xml:space="preserve">Esta casilla dependerá del tratamiento establecido, si es Aceptar no se requieren acciones adicionales, en caso de escoger Reducir (mitigar) se deben diligenciar las acciones que se adelantarán como complemento a los controles establecidos, no necesariamente son controles adicionales. Para Reducir (compartir), es viable diligenciar la acción que deriva de esta (ejemplo póliza seguros, terceración), indicando información relevante. </t>
  </si>
  <si>
    <r>
      <t xml:space="preserve">Con la expedición del Decreto 1499 de 2017 “Por medio del cual se modifica el Decreto 1083 de 2015, Decreto Único Reglamentario del Sector Función Pública, en lo relacionado con el Sistema de Gestión establecido en el artículo 133 de la Ley 1753 de 2015”, se crea un solo Sistema de Gestión y se alinea con el Sistema de Control Interno, hoy todas las entidades públicas requieren actualizar y/o implementar el Modelo Integrado de Planeación y Gestión MIPG, modelo que incorpora el Modelo Estándar de Control Interno MECI a través de la 7a dimensión del mismo.  En este marco general, el proceso de administración del riesgo es un esfuerzo conjunto entre la Alta Dirección y los servidores en todos sus niveles, ejercicio que inicia con la formulación de la política de Administración del Riesgo, la cual incluye los niveles de responsabilidad frente al seguimiento y evaluación, aspectos que deberán definirse acorde con el Esquema de Líneas de Defensa vinculado a la Dimensión 7.
Teniendo en cuenta lo anterior y dada la necesidad de las entidades frente a la estructuración de los mapas de riesgos, como herramienta fundamental frente a la gestión del riesgo, el presente formato desarrolla un esquema completo acorde con los contenidos metodológicos de la </t>
    </r>
    <r>
      <rPr>
        <b/>
        <sz val="10"/>
        <color theme="9" tint="-0.249977111117893"/>
        <rFont val="Arial Narrow"/>
        <family val="2"/>
      </rPr>
      <t>Guía para la Administración del Riesgo y el diseño de controles V5</t>
    </r>
    <r>
      <rPr>
        <sz val="10"/>
        <rFont val="Arial Narrow"/>
        <family val="2"/>
      </rPr>
      <t>. El formato cuenta con celdas parametrizadas y permite contar con los respectivos mapas de calor para riesgo inherente y riesgo residual.</t>
    </r>
  </si>
  <si>
    <r>
      <t xml:space="preserve">Antes de iniciar con el diligenciamiento de la información en la matriz, se requiere haber avanzado en el análisis del </t>
    </r>
    <r>
      <rPr>
        <b/>
        <sz val="11"/>
        <rFont val="Arial Narrow"/>
        <family val="2"/>
      </rPr>
      <t>proceso, su objetivo, alcance, actividades clave</t>
    </r>
    <r>
      <rPr>
        <sz val="11"/>
        <rFont val="Arial Narrow"/>
        <family val="2"/>
      </rPr>
      <t xml:space="preserve">, considere los lineamientos establecidos en el </t>
    </r>
    <r>
      <rPr>
        <b/>
        <sz val="11"/>
        <color theme="9" tint="-0.249977111117893"/>
        <rFont val="Arial Narrow"/>
        <family val="2"/>
      </rPr>
      <t>Paso 2: identificación del riesgo</t>
    </r>
    <r>
      <rPr>
        <sz val="11"/>
        <rFont val="Arial Narrow"/>
        <family val="2"/>
      </rPr>
      <t xml:space="preserve">, donde se explica ampliamente las bases para adelantar este análisis.
Así mismo, considere en el </t>
    </r>
    <r>
      <rPr>
        <b/>
        <sz val="11"/>
        <color theme="9" tint="-0.249977111117893"/>
        <rFont val="Arial Narrow"/>
        <family val="2"/>
      </rPr>
      <t>Paso 3: valoración del riesgo</t>
    </r>
    <r>
      <rPr>
        <sz val="11"/>
        <rFont val="Arial Narrow"/>
        <family val="2"/>
      </rPr>
      <t xml:space="preserve"> los lineamientos para definir el No. de veces que se hace la actividad con la cual se relaciona el riesgo y su impacto en términos económicos o reputacionales. En este mismo paso se analizan los controles que deben responder a los atributos de eficiencia e informativos.</t>
    </r>
  </si>
  <si>
    <t>% Probabilidad</t>
  </si>
  <si>
    <t>Riesgo</t>
  </si>
  <si>
    <t>No. Riesgo</t>
  </si>
  <si>
    <t>Nivel Probabilidad</t>
  </si>
  <si>
    <t>Resultado</t>
  </si>
  <si>
    <t>No. veces que realiza la actividad al año</t>
  </si>
  <si>
    <t xml:space="preserve">Peso del Control + Peso de la implementación </t>
  </si>
  <si>
    <t>% Probabilidad Riesgo Inherente-(% Probabilidad Riesgo Inherente*Valor Total del Control)</t>
  </si>
  <si>
    <t>% Impacto Riesgo Inherente-(% Impacto Riesgo Inherente*Valor Total del Control)</t>
  </si>
  <si>
    <t>Afecta</t>
  </si>
  <si>
    <t>Severidad 
(Nivel de Riesgo)</t>
  </si>
  <si>
    <t>Elaboración o Actualización:</t>
  </si>
  <si>
    <t>El archivo contiene las siguientes hojas:</t>
  </si>
  <si>
    <t>El formato de fecha es: DD/MM/AAAA</t>
  </si>
  <si>
    <r>
      <t>1 INSTRUCTIVO:</t>
    </r>
    <r>
      <rPr>
        <sz val="11"/>
        <rFont val="Arial Narrow"/>
        <family val="2"/>
      </rPr>
      <t xml:space="preserve"> Identifica el contenido del archivo y su funcionalidad</t>
    </r>
  </si>
  <si>
    <t>Las hojas se encuentran protegidas para evidar dañar las formulas, para desprotegerlas no se requiere contraseña</t>
  </si>
  <si>
    <t>Se debe ingresar información solo en las celdas identificadas con color NARANJA CLARO, las demás contienen formulas de autollenado</t>
  </si>
  <si>
    <r>
      <t>2 CONTEXTO E IDENTIFICACIÓN:</t>
    </r>
    <r>
      <rPr>
        <sz val="11"/>
        <rFont val="Arial Narrow"/>
        <family val="2"/>
      </rPr>
      <t xml:space="preserve"> Se establece el Número, Descripción y Factor del riesgo</t>
    </r>
  </si>
  <si>
    <r>
      <t>5 VALORACIÓN DEL CONTROL:</t>
    </r>
    <r>
      <rPr>
        <sz val="11"/>
        <rFont val="Arial Narrow"/>
        <family val="2"/>
      </rPr>
      <t xml:space="preserve"> Se realiza la descripción y atributos del control, calcula automáticamente el Valor Total del Control, Probabilidad residual e Impacto Residual</t>
    </r>
  </si>
  <si>
    <r>
      <t>7 MAPA CALOR INHEREN Y RESIDUAL:</t>
    </r>
    <r>
      <rPr>
        <sz val="11"/>
        <rFont val="Arial Narrow"/>
        <family val="2"/>
      </rPr>
      <t xml:space="preserve"> Comparación gráfica de la ubicación de cada riesgo inherente y residual en el mapa de calor (En esta hoja no se ingresan dados)</t>
    </r>
  </si>
  <si>
    <r>
      <t>8 MAPA RIESGOS:</t>
    </r>
    <r>
      <rPr>
        <sz val="11"/>
        <rFont val="Arial Narrow"/>
        <family val="2"/>
      </rPr>
      <t xml:space="preserve"> Establece el Tratamiento, Plan de Acción, Seguimientos por parte del Líder del Proceso, Verificación por parte de segunda línea de defensa o quien haga sus veces, Verificación por parte de la Oficina de Control Interno o quien haga sus veces y el estado de la acción.</t>
    </r>
  </si>
  <si>
    <r>
      <t>6 MAPA CALOR RESIDUAL:</t>
    </r>
    <r>
      <rPr>
        <sz val="11"/>
        <rFont val="Arial Narrow"/>
        <family val="2"/>
      </rPr>
      <t xml:space="preserve"> Representación gráfica de la ubicación de cada riesgo residual en el mapa de calor (En esta hoja no se ingresan datos)</t>
    </r>
  </si>
  <si>
    <r>
      <t>4 MAPA CALOR INHERENTE:</t>
    </r>
    <r>
      <rPr>
        <sz val="11"/>
        <rFont val="Arial Narrow"/>
        <family val="2"/>
      </rPr>
      <t xml:space="preserve"> Representación gráfica de la ubicación de cada riesgo inherente en el mapa de calor (En esta hoja no se ingresan datos)</t>
    </r>
  </si>
  <si>
    <r>
      <t>9 RIESGO DEL PROCESO:</t>
    </r>
    <r>
      <rPr>
        <sz val="11"/>
        <rFont val="Arial Narrow"/>
        <family val="2"/>
      </rPr>
      <t xml:space="preserve"> Calcula el nivel de riesgo del proceso (En esta hoja no se ingresan datos)</t>
    </r>
  </si>
  <si>
    <r>
      <t>10 CONTROL DE CAMBIOS:</t>
    </r>
    <r>
      <rPr>
        <sz val="11"/>
        <rFont val="Arial Narrow"/>
        <family val="2"/>
      </rPr>
      <t xml:space="preserve"> En ella se debe registrar los cambios al formato y al contenido del mismo</t>
    </r>
  </si>
  <si>
    <r>
      <t>11 FORMULAS:</t>
    </r>
    <r>
      <rPr>
        <sz val="11"/>
        <rFont val="Arial Narrow"/>
        <family val="2"/>
      </rPr>
      <t xml:space="preserve"> La información que contiene se utiliza para realizar operaciones en las demás hojas (En esta hoja no se ingresan datos)</t>
    </r>
  </si>
  <si>
    <t>Objetivo del Proceso</t>
  </si>
  <si>
    <t>No. de Riesgo
(Mismo consecutivo para toda la entidad)</t>
  </si>
  <si>
    <t>No. de Riesgo</t>
  </si>
  <si>
    <t xml:space="preserve">¿CÓMO?
CAUSA INMEDIATA </t>
  </si>
  <si>
    <r>
      <t xml:space="preserve">Circunstancias bajo las cuales se presenta el riesgo, es la situación más evidente frente al riesgo, redacte de la forma más concreta posible.
(Iniciar con la palabra </t>
    </r>
    <r>
      <rPr>
        <b/>
        <sz val="9"/>
        <rFont val="Arial Narrow"/>
        <family val="2"/>
      </rPr>
      <t>por</t>
    </r>
    <r>
      <rPr>
        <sz val="9"/>
        <rFont val="Arial Narrow"/>
        <family val="2"/>
      </rPr>
      <t>)</t>
    </r>
  </si>
  <si>
    <t>¿PORQUÉ?
CAUSA RAÍZ</t>
  </si>
  <si>
    <r>
      <t xml:space="preserve">Causa  principal  o básica, corresponde a las razones por la cuales se puede presentar  el riesgo, redacte de la forma más concreta posible.
(Iniciar </t>
    </r>
    <r>
      <rPr>
        <b/>
        <sz val="9"/>
        <rFont val="Arial Narrow"/>
        <family val="2"/>
      </rPr>
      <t>con debido a</t>
    </r>
    <r>
      <rPr>
        <sz val="9"/>
        <rFont val="Arial Narrow"/>
        <family val="2"/>
      </rPr>
      <t>)</t>
    </r>
  </si>
  <si>
    <r>
      <t xml:space="preserve">Consolida o resume los análisis sobre impacto + causa inmediata + causa raíz, permitiendo contar con una redacción clara y concreta del riesgo indentificado. Tenga en cuenta la estructura de alto nivel establecida en al guía, inicia con </t>
    </r>
    <r>
      <rPr>
        <b/>
        <sz val="9"/>
        <color theme="9" tint="-0.249977111117893"/>
        <rFont val="Arial Narrow"/>
        <family val="2"/>
      </rPr>
      <t>POSIBILIDAD DE + Impacto para la entidad (Qué) + Causa Inmediata (Cómo) + Causa Raíz (Por qué)</t>
    </r>
    <r>
      <rPr>
        <sz val="9"/>
        <rFont val="Arial Narrow"/>
        <family val="2"/>
      </rPr>
      <t xml:space="preserve"> 
(Se genera automáticamente)</t>
    </r>
  </si>
  <si>
    <t>FACTOR DEL RIESGO / TIPO</t>
  </si>
  <si>
    <t>Seleccione de la lista desplegable entre las opiciones:
A_Ejecución_y_Administración_de_procesos
B_Fraude_Externo
C_Fraude_Interno
D_Fallas_Tecnológicas
E_Relaciones_Laborales
F_Usuarios_Productos_y_Prácticas_Organizacionales
G_Daños_Activos_Físicos</t>
  </si>
  <si>
    <t>FACTOR DEL RIESGO / SELECCIONE FUENTE GENERADORA DEL EVENTO PARA TIPO E,F,G</t>
  </si>
  <si>
    <r>
      <rPr>
        <b/>
        <sz val="9"/>
        <rFont val="Arial Narrow"/>
        <family val="2"/>
      </rPr>
      <t>Si en TIPO seleccioneó las opiciones:</t>
    </r>
    <r>
      <rPr>
        <sz val="9"/>
        <rFont val="Arial Narrow"/>
        <family val="2"/>
      </rPr>
      <t xml:space="preserve">
E_Relaciones_Laborales
F_Usuarios_Productos_y_Prácticas_Organizacionales
G_Daños_Activos_Físicos
</t>
    </r>
    <r>
      <rPr>
        <b/>
        <sz val="9"/>
        <rFont val="Arial Narrow"/>
        <family val="2"/>
      </rPr>
      <t>Debe definir la fuente generadora de la lista desplegable</t>
    </r>
  </si>
  <si>
    <t>Se rellena automáticamente según lo seleccinado de FACTOR DEL RIESGO</t>
  </si>
  <si>
    <t>Analice las consecuencias que puede ocasionar a la organización la materialización del riesgo, Seleccione de la lista desplegable entre: 
Posibilidad de pérdida Económica
Posibilidad de pérdida Reputacional
Posibilidad de pérdida Económica y Reputacional</t>
  </si>
  <si>
    <t>Fecha en la que realiza el diligenciamiento o actualización del mapa de riesgos, formato (DD/MM/AAAA)</t>
  </si>
  <si>
    <t>Vigencia del Al:</t>
  </si>
  <si>
    <t>Vigencia que tiene el mapa de riesgos fecha inicio fecha final, formato (DD/MM/AAAA)</t>
  </si>
  <si>
    <t xml:space="preserve">3 PROBABIL E IMPACTO INHERENTE: </t>
  </si>
  <si>
    <r>
      <t xml:space="preserve">Defina el número de veces que se ejecuta la actividad durante el año, (Recuerde la probabilidad e ocurrencia del riesgo se define como el No. de veces que se pasa por el punto de riesgo en el periodo de 1 año). La matriz automáticamente hará el cálculo para el nivel de probabilidad inherente.
</t>
    </r>
    <r>
      <rPr>
        <b/>
        <sz val="9"/>
        <rFont val="Arial Narrow"/>
        <family val="2"/>
      </rPr>
      <t>La matriz calcula automáticamente:</t>
    </r>
    <r>
      <rPr>
        <sz val="9"/>
        <rFont val="Arial Narrow"/>
        <family val="2"/>
      </rPr>
      <t xml:space="preserve">
Frecuencia de la Actividad
% Probabilidad
Nivel Probabilidad
</t>
    </r>
  </si>
  <si>
    <t>Resultado / Porcentaje de Impacto / Nivel de Impacto</t>
  </si>
  <si>
    <t>Se calcula automáticamente según la información de afectación económica y reputacional</t>
  </si>
  <si>
    <t>Debe seleccionar de lista desplegable entre:
Preventivo
Detectivo
Correctivo</t>
  </si>
  <si>
    <t>Se calcula automáticamente según lo seleccionado en Implementación
Manual
Automático</t>
  </si>
  <si>
    <t>Se calcula automáticamente según lo seleccionado en Tipo de Control
Preventivo: 25 %
Detectivo: 15 %
Correctivo: 10 %</t>
  </si>
  <si>
    <t>Debe seleccionar de lista desplegable entre:
Automático: 25 %
Manual: 15 %</t>
  </si>
  <si>
    <t>Se calcula automáticamente:
Peso del Control + Peso de la implementación</t>
  </si>
  <si>
    <t>Se calcula automáticamente:
% Probabilidad Riesgo Inherente-(% Probabilidad Riesgo Inherente*Valor Total del Control)</t>
  </si>
  <si>
    <t>Debe seleccionar de listas desplegables
Documentación: Documentado - Sin Documentar
Frecuencia: Continua - Aleatoria
Evidencia: Con registro - Sin registro</t>
  </si>
  <si>
    <t>Se calcula automáticamente según CALIFICACIÓN RIESGO RESIDUAL / PROBABILIDAD E IMPACTO</t>
  </si>
  <si>
    <t>Se calcula automáticamente según SEVERIDAD (NIVEL DE RIESGO):
Extremo, Alto, Moderado: Reducir, mitigar, Transferir, Evitar
Bajo: Aceptar</t>
  </si>
  <si>
    <t>Se calcula automáticamente según Tratamiento
Reducir, mitigar, Transferir, Evitar: Requiere plan de acción
Aceptar: No requiere plan de acción</t>
  </si>
  <si>
    <t xml:space="preserve">Plan de Acción
Descripción de la Acción, basado en el análisis de causas
Responsable (Cargo)
Fecha de Inicio
Fecha de Finalización
</t>
  </si>
  <si>
    <t>Utilice la lista de despligue que se encuentra parametrizada, le aparecerán las opciones:
Sin Iniciar, En proceso, Cerrado,
la selección en este caso dependerá de las acciones del plan que se hayan establecido en cada caso.</t>
  </si>
  <si>
    <t>Realizar descripción de los seguimientos por parte del proceso</t>
  </si>
  <si>
    <t>Verificación por parte de segunda línea de defensa o quien haga sus veces (Fecha y Descripción)</t>
  </si>
  <si>
    <t>Realizar descripción de las verificaciones de la segunda línea de defensa</t>
  </si>
  <si>
    <t>Verificación por parte de la Oficina de Control Interno o quien haga sus veces (Fecha y Descripción)</t>
  </si>
  <si>
    <t>Realizar descripción de las verificaciones que realiza Control Interno o quien haga sus veces.</t>
  </si>
  <si>
    <r>
      <t xml:space="preserve">Consolida o resume los análisis sobre impacto + causa inmediata + causa raíz, permitiendo contar con una redacción clara y concreta del riesgo indentificado. Tenga en cuenta la estructura de alto nivel establecida en al guía, inicia con </t>
    </r>
    <r>
      <rPr>
        <b/>
        <sz val="9"/>
        <rFont val="Arial Narrow"/>
        <family val="2"/>
      </rPr>
      <t>POSIBILIDAD DE + Impacto para la entidad (Qué) + Causa Inmediata (Cómo) + Causa Raíz (Por qué)</t>
    </r>
    <r>
      <rPr>
        <sz val="9"/>
        <rFont val="Arial Narrow"/>
        <family val="2"/>
      </rPr>
      <t xml:space="preserve"> 
(Se genera automáticamente)</t>
    </r>
  </si>
  <si>
    <r>
      <t xml:space="preserve">Recuerde que el control se define como la medida que permite reducir o mitigar un riesgo. Defina el control (es) que atacan la causa raíz del riesgo, considere la estructura explicada en la guía: </t>
    </r>
    <r>
      <rPr>
        <b/>
        <sz val="9"/>
        <rFont val="Arial Narrow"/>
        <family val="2"/>
      </rPr>
      <t>Responsable de ejecutar el control + Acción + Complemento</t>
    </r>
  </si>
  <si>
    <t>Lista de datos de la matriz:</t>
  </si>
  <si>
    <t>Hoja</t>
  </si>
  <si>
    <t>%</t>
  </si>
  <si>
    <t>Selecciona de la lista desplegable el rango de afectación económica y la matriz calcula:
%
Nivel</t>
  </si>
  <si>
    <t>Selecciona de la lista desplegable el rango de afectación reputacional y la matriz calcula:
%
Nivel</t>
  </si>
  <si>
    <t>Posibilidad de pérdida Reputacional y Económica</t>
  </si>
  <si>
    <t>Descripción del control</t>
  </si>
  <si>
    <t>Probabilidad residual Final</t>
  </si>
  <si>
    <t>Impacto Residual Final</t>
  </si>
  <si>
    <t>NIVEL</t>
  </si>
  <si>
    <t>% MIN</t>
  </si>
  <si>
    <t>% MAX</t>
  </si>
  <si>
    <t>Responsable
(Cargo y/o Aplicativo)</t>
  </si>
  <si>
    <t>Archivo creado por:</t>
  </si>
  <si>
    <t>Gobernación del Meta - 
Secretaría Administrativa - 
Gerencia de Desarrollo Organizacional</t>
  </si>
  <si>
    <t>Definición del Tratamiento</t>
  </si>
  <si>
    <t>Reducir_Mitigar</t>
  </si>
  <si>
    <t>Redicir_Transferir</t>
  </si>
  <si>
    <t>Reducir_mitigar_Transferir_Evitar</t>
  </si>
  <si>
    <t>Esta hoja se utiliza para realizar cálculos en las demás, en ella no se ingresan datos</t>
  </si>
  <si>
    <t xml:space="preserve">Determine el tratamiento a seguir 
</t>
  </si>
  <si>
    <t xml:space="preserve">de manera diaria </t>
  </si>
  <si>
    <t>cuando se requiera</t>
  </si>
  <si>
    <t xml:space="preserve">velar por la correcta custodia de las historias laborales </t>
  </si>
  <si>
    <t>según la necesidad</t>
  </si>
  <si>
    <t>por incumplimiento en los procesos de selección y contratación determinados por la entidad</t>
  </si>
  <si>
    <t>debido al desconocimiento de la persona que realiza el proceso de selección y contratación.</t>
  </si>
  <si>
    <t>debido al retiro del personal de la entidad por cualquier motivo.</t>
  </si>
  <si>
    <t>De manera anual</t>
  </si>
  <si>
    <t>de manera anual</t>
  </si>
  <si>
    <t>El director administrativo de talento humano es el encargado de</t>
  </si>
  <si>
    <t>custodiar la información realizada por los empleados mediante acta de entrega de cargo (GTH-FR-52)</t>
  </si>
  <si>
    <t>verificar la idoneidad de los documentos allegados</t>
  </si>
  <si>
    <t>El Director administrativo de talento humano es el encargado de</t>
  </si>
  <si>
    <t>revisar el cumplimiento de los requisitos establecidos</t>
  </si>
  <si>
    <t>El profesional universitario es el encargado de</t>
  </si>
  <si>
    <t>crear, coordinar y verificar el Plan Institucional de Capacitaciones (PIC)</t>
  </si>
  <si>
    <t>El profesional universitario de talento humano es el encargado de</t>
  </si>
  <si>
    <t>velar por el cumplimiento del Plan Institucional de Capacitaciones (PIC)</t>
  </si>
  <si>
    <t>por implementación inadecuada del plan de capacitación, formación y bienestar del personal</t>
  </si>
  <si>
    <t>por pérdida de información relacionada con historias laborales, nómina, bienestar y capacitaciones de la entidad</t>
  </si>
  <si>
    <t>debido a la deficiente conservación y preservación de dichos documentos.</t>
  </si>
  <si>
    <t>debido a la falta de reporte de necesidades de capacitación, formación y bienestar del personal por parte de las demás dependencias.</t>
  </si>
  <si>
    <t>debido a la eventual inobservancia de lo establecido en la Ley 2013 de 2019.</t>
  </si>
  <si>
    <t xml:space="preserve">custodiar la información física de las historias laborales, nóminas, bienestar y capacitaciones </t>
  </si>
  <si>
    <t>custodiar la documentación y los recursos físicos de la entidad  por los empleados mediante paz y salvo (GTH-FR-20)</t>
  </si>
  <si>
    <t>monitorear y hacer seguimiento a los reportes de conflicto de intereses</t>
  </si>
  <si>
    <t>velar por la correcta actualización de la pagina de conflicto de intereses</t>
  </si>
  <si>
    <t>El profesional universitario de talento humano (abogado) es el encargado de</t>
  </si>
  <si>
    <t>GESTIÓN DE TALENTO HUMANO</t>
  </si>
  <si>
    <t xml:space="preserve">El Auxiliar de talento humano es el encargado de </t>
  </si>
  <si>
    <t>por la fuga de conocimiento institucional</t>
  </si>
  <si>
    <t>por incumplimiento al esquema de trabajo de conflicto de intereses</t>
  </si>
  <si>
    <t>Durante el período de seguimiento no se evidenció materialización del riesgo. Se verificó la aplicación de los lineamientos y requisitos establecidos para los procesos de selección y contratación. Los controles implementados han contribuido a mantener controlada la probabilidad de ocurrencia, sin evidenciar incumplimientos que hayan generado pérdidas económicas o afectaciones reputacionales. Se mantiene el tratamiento de aceptar, considerando el nivel residual bajo.</t>
  </si>
  <si>
    <t>El riesgo no se materializó durante el período evaluado. Se verificó el proceso de identificación y consolidación de necesidades de capacitación y bienestar. La implementación del mecanismo de reporte permitió mejorar la disponibilidad y oportunidad de la información suministrada por las dependencias. El control ha contribuido a disminuir la probabilidad de ocurrencia, aunque se requiere continuar fortaleciendo el reporte oportuno de necesidades.</t>
  </si>
  <si>
    <t>No se evidenció pérdida o deterioro de información durante el período de seguimiento. Se verificó la conservación y disponibilidad de los documentos asociados a historias laborales, nómina, bienestar y capacitación. Los controles implementados han permitido mantener la información disponible y disminuir la probabilidad de pérdida documental. Se recomienda continuar con las verificaciones periódicas y fortalecer los mecanismos de respaldo y preservación.</t>
  </si>
  <si>
    <t>Durante el período evaluado no se evidenció materialización del riesgo asociada a la inobservancia del esquema de conflicto de intereses. Se verificó la aplicación de los mecanismos establecidos para la declaración y gestión de posibles conflictos. Los controles han contribuido a reducir la probabilidad de ocurrencia; sin embargo, debido a que el impacto residual permanece catastrófico, el riesgo conserva un nivel extremo, por lo cual se mantiene la necesidad de fortalecer los controles y realizar seguimiento permanente.</t>
  </si>
  <si>
    <t>El riesgo no se materializó durante el período evaluado. No se identificaron situaciones de retiro de personal que hayan ocasionado pérdida significativa de conocimiento institucional. Los mecanismos existentes de documentación y transferencia de conocimiento han permitido mantener la continuidad de la información requerida por el proceso. Considerando el nivel residual bajo y la suficiencia de los controles existentes, se mantiene el tratamiento de aceptar sin requerir un plan de acción adicional.</t>
  </si>
  <si>
    <t>Seguimiento 1 (1er cuatrimestre abril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</si>
</sst>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7" x14ac:knownFonts="1">
    <font>
      <sz val="11"/>
      <color theme="1"/>
      <name val="Calibri"/>
      <family val="2"/>
      <scheme val="minor"/>
    </font>
    <font>
      <sz val="11"/>
      <color indexed="8"/>
      <name val="Calibri"/>
      <family val="2"/>
    </font>
    <font>
      <sz val="10"/>
      <name val="Arial"/>
      <family val="2"/>
    </font>
    <font>
      <sz val="10"/>
      <name val="Tahoma"/>
      <family val="2"/>
    </font>
    <font>
      <sz val="11"/>
      <name val="Tahoma"/>
      <family val="2"/>
    </font>
    <font>
      <b/>
      <sz val="11"/>
      <name val="Tahoma"/>
      <family val="2"/>
    </font>
    <font>
      <sz val="11"/>
      <name val="Arial"/>
      <family val="2"/>
    </font>
    <font>
      <b/>
      <sz val="12"/>
      <name val="Tahoma"/>
      <family val="2"/>
    </font>
    <font>
      <b/>
      <sz val="11"/>
      <color theme="1"/>
      <name val="Calibri"/>
      <family val="2"/>
      <scheme val="minor"/>
    </font>
    <font>
      <sz val="12"/>
      <name val="Tahoma"/>
      <family val="2"/>
    </font>
    <font>
      <sz val="10"/>
      <name val="Tahoma"/>
      <family val="2"/>
    </font>
    <font>
      <sz val="11"/>
      <name val="Tahoma"/>
      <family val="2"/>
    </font>
    <font>
      <b/>
      <sz val="11"/>
      <name val="Tahoma"/>
      <family val="2"/>
    </font>
    <font>
      <sz val="11"/>
      <name val="Arial"/>
      <family val="2"/>
    </font>
    <font>
      <b/>
      <sz val="11"/>
      <name val="Arial"/>
      <family val="2"/>
    </font>
    <font>
      <b/>
      <sz val="10"/>
      <name val="Arial"/>
      <family val="2"/>
    </font>
    <font>
      <sz val="14"/>
      <name val="Arial"/>
      <family val="2"/>
    </font>
    <font>
      <sz val="8"/>
      <name val="Calibri"/>
      <family val="2"/>
      <scheme val="minor"/>
    </font>
    <font>
      <b/>
      <sz val="11"/>
      <name val="Calibri"/>
      <family val="2"/>
      <scheme val="minor"/>
    </font>
    <font>
      <sz val="16"/>
      <color theme="1"/>
      <name val="Calibri"/>
      <family val="2"/>
      <scheme val="minor"/>
    </font>
    <font>
      <b/>
      <sz val="12"/>
      <color theme="1"/>
      <name val="Arial"/>
      <family val="2"/>
    </font>
    <font>
      <sz val="12"/>
      <color theme="1"/>
      <name val="Arial"/>
      <family val="2"/>
    </font>
    <font>
      <sz val="10"/>
      <color theme="1"/>
      <name val="Arial"/>
      <family val="2"/>
    </font>
    <font>
      <sz val="10"/>
      <color rgb="FF202124"/>
      <name val="Arial"/>
      <family val="2"/>
    </font>
    <font>
      <b/>
      <sz val="10"/>
      <color theme="1"/>
      <name val="Arial"/>
      <family val="2"/>
    </font>
    <font>
      <sz val="10"/>
      <color rgb="FFFF0000"/>
      <name val="Arial"/>
      <family val="2"/>
    </font>
    <font>
      <b/>
      <sz val="10"/>
      <color rgb="FF000000"/>
      <name val="Arial"/>
      <family val="2"/>
    </font>
    <font>
      <sz val="10"/>
      <color indexed="8"/>
      <name val="Arial"/>
      <family val="2"/>
    </font>
    <font>
      <sz val="10"/>
      <color rgb="FF000000"/>
      <name val="Arial"/>
      <family val="2"/>
    </font>
    <font>
      <b/>
      <sz val="10"/>
      <color rgb="FF7030A0"/>
      <name val="Arial"/>
      <family val="2"/>
    </font>
    <font>
      <b/>
      <sz val="10"/>
      <color indexed="8"/>
      <name val="Arial"/>
      <family val="2"/>
    </font>
    <font>
      <sz val="10"/>
      <color rgb="FF7030A0"/>
      <name val="Arial"/>
      <family val="2"/>
    </font>
    <font>
      <b/>
      <sz val="10"/>
      <name val="Tahoma"/>
      <family val="2"/>
    </font>
    <font>
      <sz val="8"/>
      <name val="Arial"/>
      <family val="2"/>
    </font>
    <font>
      <b/>
      <sz val="14"/>
      <name val="Arial Narrow"/>
      <family val="2"/>
    </font>
    <font>
      <sz val="10"/>
      <name val="Arial Narrow"/>
      <family val="2"/>
    </font>
    <font>
      <b/>
      <sz val="10"/>
      <color theme="9" tint="-0.249977111117893"/>
      <name val="Arial Narrow"/>
      <family val="2"/>
    </font>
    <font>
      <b/>
      <u/>
      <sz val="11"/>
      <name val="Arial Narrow"/>
      <family val="2"/>
    </font>
    <font>
      <b/>
      <sz val="11"/>
      <name val="Arial Narrow"/>
      <family val="2"/>
    </font>
    <font>
      <sz val="11"/>
      <name val="Arial Narrow"/>
      <family val="2"/>
    </font>
    <font>
      <b/>
      <sz val="11"/>
      <color theme="9" tint="-0.249977111117893"/>
      <name val="Arial Narrow"/>
      <family val="2"/>
    </font>
    <font>
      <b/>
      <sz val="10"/>
      <name val="Arial Narrow"/>
      <family val="2"/>
    </font>
    <font>
      <sz val="12"/>
      <name val="Times New Roman"/>
      <family val="1"/>
    </font>
    <font>
      <b/>
      <sz val="9"/>
      <name val="Arial Narrow"/>
      <family val="2"/>
    </font>
    <font>
      <sz val="9"/>
      <name val="Arial Narrow"/>
      <family val="2"/>
    </font>
    <font>
      <b/>
      <sz val="9"/>
      <color theme="9" tint="-0.249977111117893"/>
      <name val="Arial Narrow"/>
      <family val="2"/>
    </font>
    <font>
      <b/>
      <sz val="8"/>
      <name val="Tahoma"/>
      <family val="2"/>
    </font>
  </fonts>
  <fills count="14">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theme="9" tint="0.79998168889431442"/>
        <bgColor indexed="64"/>
      </patternFill>
    </fill>
    <fill>
      <patternFill patternType="solid">
        <fgColor theme="0"/>
        <bgColor indexed="64"/>
      </patternFill>
    </fill>
    <fill>
      <patternFill patternType="solid">
        <fgColor rgb="FF00B050"/>
        <bgColor indexed="64"/>
      </patternFill>
    </fill>
    <fill>
      <patternFill patternType="solid">
        <fgColor rgb="FF92D050"/>
        <bgColor indexed="64"/>
      </patternFill>
    </fill>
    <fill>
      <patternFill patternType="solid">
        <fgColor rgb="FFFF0000"/>
        <bgColor indexed="64"/>
      </patternFill>
    </fill>
    <fill>
      <patternFill patternType="solid">
        <fgColor rgb="FFFFC000"/>
        <bgColor indexed="64"/>
      </patternFill>
    </fill>
    <fill>
      <patternFill patternType="solid">
        <fgColor rgb="FFFF6600"/>
        <bgColor indexed="64"/>
      </patternFill>
    </fill>
    <fill>
      <patternFill patternType="solid">
        <fgColor rgb="FFFFFF66"/>
        <bgColor indexed="64"/>
      </patternFill>
    </fill>
    <fill>
      <patternFill patternType="solid">
        <fgColor theme="9" tint="0.39997558519241921"/>
        <bgColor indexed="64"/>
      </patternFill>
    </fill>
    <fill>
      <patternFill patternType="solid">
        <fgColor rgb="FF00B0F0"/>
        <bgColor indexed="64"/>
      </patternFill>
    </fill>
  </fills>
  <borders count="79">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indexed="64"/>
      </left>
      <right/>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auto="1"/>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double">
        <color indexed="64"/>
      </left>
      <right/>
      <top style="double">
        <color indexed="64"/>
      </top>
      <bottom/>
      <diagonal/>
    </border>
    <border>
      <left/>
      <right style="thin">
        <color theme="0"/>
      </right>
      <top style="double">
        <color indexed="64"/>
      </top>
      <bottom/>
      <diagonal/>
    </border>
    <border>
      <left style="thin">
        <color theme="0"/>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auto="1"/>
      </left>
      <right/>
      <top style="hair">
        <color auto="1"/>
      </top>
      <bottom style="hair">
        <color auto="1"/>
      </bottom>
      <diagonal/>
    </border>
    <border>
      <left/>
      <right style="double">
        <color indexed="64"/>
      </right>
      <top style="hair">
        <color indexed="64"/>
      </top>
      <bottom style="hair">
        <color indexed="64"/>
      </bottom>
      <diagonal/>
    </border>
    <border>
      <left style="double">
        <color indexed="64"/>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top style="hair">
        <color indexed="64"/>
      </top>
      <bottom style="double">
        <color indexed="64"/>
      </bottom>
      <diagonal/>
    </border>
    <border>
      <left/>
      <right style="hair">
        <color indexed="64"/>
      </right>
      <top style="hair">
        <color indexed="64"/>
      </top>
      <bottom style="double">
        <color indexed="64"/>
      </bottom>
      <diagonal/>
    </border>
    <border>
      <left style="hair">
        <color indexed="64"/>
      </left>
      <right/>
      <top style="hair">
        <color indexed="64"/>
      </top>
      <bottom style="double">
        <color indexed="64"/>
      </bottom>
      <diagonal/>
    </border>
    <border>
      <left/>
      <right style="double">
        <color indexed="64"/>
      </right>
      <top style="hair">
        <color indexed="64"/>
      </top>
      <bottom style="double">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double">
        <color indexed="64"/>
      </top>
      <bottom/>
      <diagonal/>
    </border>
    <border>
      <left/>
      <right style="hair">
        <color indexed="64"/>
      </right>
      <top style="thin">
        <color indexed="64"/>
      </top>
      <bottom style="hair">
        <color indexed="64"/>
      </bottom>
      <diagonal/>
    </border>
    <border>
      <left/>
      <right/>
      <top style="hair">
        <color indexed="64"/>
      </top>
      <bottom style="hair">
        <color indexed="64"/>
      </bottom>
      <diagonal/>
    </border>
    <border>
      <left style="thin">
        <color indexed="64"/>
      </left>
      <right/>
      <top style="thin">
        <color indexed="64"/>
      </top>
      <bottom/>
      <diagonal/>
    </border>
    <border>
      <left/>
      <right style="thin">
        <color indexed="64"/>
      </right>
      <top/>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6">
    <xf numFmtId="0" fontId="0" fillId="0" borderId="0"/>
    <xf numFmtId="0" fontId="2" fillId="0" borderId="0"/>
    <xf numFmtId="0" fontId="2" fillId="0" borderId="0"/>
    <xf numFmtId="0" fontId="1" fillId="0" borderId="0"/>
    <xf numFmtId="0" fontId="2" fillId="0" borderId="0"/>
    <xf numFmtId="0" fontId="42" fillId="0" borderId="0"/>
  </cellStyleXfs>
  <cellXfs count="491">
    <xf numFmtId="0" fontId="0" fillId="0" borderId="0" xfId="0"/>
    <xf numFmtId="0" fontId="11" fillId="4" borderId="1" xfId="0" applyFont="1" applyFill="1" applyBorder="1" applyAlignment="1" applyProtection="1">
      <alignment horizontal="center" vertical="center" wrapText="1"/>
      <protection locked="0"/>
    </xf>
    <xf numFmtId="0" fontId="6" fillId="4" borderId="1" xfId="2" applyFont="1" applyFill="1" applyBorder="1" applyAlignment="1" applyProtection="1">
      <alignment horizontal="center" vertical="center" wrapText="1"/>
      <protection locked="0"/>
    </xf>
    <xf numFmtId="0" fontId="6" fillId="4" borderId="1" xfId="2" applyFont="1" applyFill="1" applyBorder="1" applyAlignment="1" applyProtection="1">
      <alignment horizontal="left" vertical="center" wrapText="1"/>
      <protection locked="0"/>
    </xf>
    <xf numFmtId="9" fontId="11" fillId="4" borderId="1" xfId="0" applyNumberFormat="1" applyFont="1" applyFill="1" applyBorder="1" applyAlignment="1" applyProtection="1">
      <alignment horizontal="center" vertical="center" wrapText="1"/>
      <protection locked="0"/>
    </xf>
    <xf numFmtId="0" fontId="11" fillId="4" borderId="6" xfId="0" applyFont="1" applyFill="1" applyBorder="1" applyAlignment="1" applyProtection="1">
      <alignment horizontal="center" vertical="center" wrapText="1"/>
      <protection locked="0"/>
    </xf>
    <xf numFmtId="9" fontId="11" fillId="4" borderId="6" xfId="0" applyNumberFormat="1" applyFont="1" applyFill="1" applyBorder="1" applyAlignment="1" applyProtection="1">
      <alignment horizontal="center" vertical="center" wrapText="1"/>
      <protection locked="0"/>
    </xf>
    <xf numFmtId="0" fontId="11" fillId="4" borderId="28" xfId="0" applyFont="1" applyFill="1" applyBorder="1" applyAlignment="1" applyProtection="1">
      <alignment horizontal="center" vertical="center" wrapText="1"/>
      <protection locked="0"/>
    </xf>
    <xf numFmtId="9" fontId="11" fillId="4" borderId="28" xfId="0" applyNumberFormat="1" applyFont="1" applyFill="1" applyBorder="1" applyAlignment="1" applyProtection="1">
      <alignment horizontal="center" vertical="center" wrapText="1"/>
      <protection locked="0"/>
    </xf>
    <xf numFmtId="0" fontId="3" fillId="2" borderId="0" xfId="2" applyFont="1" applyFill="1"/>
    <xf numFmtId="0" fontId="4" fillId="0" borderId="0" xfId="2" applyFont="1" applyAlignment="1">
      <alignment vertical="center" wrapText="1"/>
    </xf>
    <xf numFmtId="0" fontId="4" fillId="0" borderId="0" xfId="2" applyFont="1" applyAlignment="1">
      <alignment horizontal="justify" vertical="top" wrapText="1"/>
    </xf>
    <xf numFmtId="0" fontId="9" fillId="0" borderId="0" xfId="2" applyFont="1" applyAlignment="1">
      <alignment vertical="center" wrapText="1"/>
    </xf>
    <xf numFmtId="0" fontId="6" fillId="0" borderId="0" xfId="2" applyFont="1" applyAlignment="1">
      <alignment horizontal="center" vertical="center" wrapText="1"/>
    </xf>
    <xf numFmtId="0" fontId="16" fillId="0" borderId="0" xfId="0" applyFont="1" applyAlignment="1">
      <alignment horizontal="left" vertical="center" wrapText="1"/>
    </xf>
    <xf numFmtId="0" fontId="16" fillId="0" borderId="0" xfId="2" applyFont="1" applyAlignment="1">
      <alignment horizontal="center" vertical="center" wrapText="1"/>
    </xf>
    <xf numFmtId="0" fontId="2" fillId="0" borderId="0" xfId="0" applyFont="1" applyAlignment="1">
      <alignment vertical="center" wrapText="1"/>
    </xf>
    <xf numFmtId="0" fontId="4" fillId="2" borderId="0" xfId="2" applyFont="1" applyFill="1" applyAlignment="1">
      <alignment vertical="center" wrapText="1"/>
    </xf>
    <xf numFmtId="0" fontId="6" fillId="0" borderId="1" xfId="0" applyFont="1" applyBorder="1" applyAlignment="1" applyProtection="1">
      <alignment horizontal="left" vertical="center" wrapText="1"/>
      <protection locked="0"/>
    </xf>
    <xf numFmtId="0" fontId="14" fillId="0" borderId="1" xfId="2" applyFont="1" applyBorder="1" applyAlignment="1">
      <alignment vertical="center" wrapText="1"/>
    </xf>
    <xf numFmtId="9" fontId="2" fillId="0" borderId="0" xfId="0" applyNumberFormat="1" applyFont="1" applyAlignment="1">
      <alignment horizontal="left" vertical="center" wrapText="1"/>
    </xf>
    <xf numFmtId="9" fontId="4" fillId="0" borderId="0" xfId="2" applyNumberFormat="1" applyFont="1" applyAlignment="1">
      <alignment vertical="center" wrapText="1"/>
    </xf>
    <xf numFmtId="0" fontId="7" fillId="0" borderId="0" xfId="2" applyFont="1" applyAlignment="1">
      <alignment horizontal="center" vertical="center"/>
    </xf>
    <xf numFmtId="0" fontId="15" fillId="0" borderId="0" xfId="0" applyFont="1" applyAlignment="1">
      <alignment vertical="center" wrapText="1"/>
    </xf>
    <xf numFmtId="0" fontId="5" fillId="0" borderId="0" xfId="2" applyFont="1" applyAlignment="1">
      <alignment vertical="center" wrapText="1"/>
    </xf>
    <xf numFmtId="0" fontId="5" fillId="0" borderId="1" xfId="2" applyFont="1" applyBorder="1" applyAlignment="1">
      <alignment vertical="center" wrapText="1"/>
    </xf>
    <xf numFmtId="0" fontId="20" fillId="0" borderId="3" xfId="0" applyFont="1" applyBorder="1" applyAlignment="1">
      <alignment horizontal="center" vertical="center" wrapText="1"/>
    </xf>
    <xf numFmtId="0" fontId="20" fillId="0" borderId="1" xfId="0" applyFont="1" applyBorder="1" applyAlignment="1">
      <alignment horizontal="center" vertical="center" wrapText="1"/>
    </xf>
    <xf numFmtId="0" fontId="20" fillId="0" borderId="26" xfId="0" applyFont="1" applyBorder="1" applyAlignment="1">
      <alignment horizontal="center" vertical="center" wrapText="1"/>
    </xf>
    <xf numFmtId="0" fontId="6" fillId="0" borderId="3" xfId="2" applyFont="1" applyBorder="1" applyAlignment="1">
      <alignment horizontal="center" vertical="center" wrapText="1"/>
    </xf>
    <xf numFmtId="9" fontId="0" fillId="0" borderId="33" xfId="0" applyNumberFormat="1" applyBorder="1" applyAlignment="1">
      <alignment horizontal="center" vertical="center" wrapText="1"/>
    </xf>
    <xf numFmtId="0" fontId="21" fillId="7" borderId="3" xfId="0" applyFont="1" applyFill="1" applyBorder="1" applyAlignment="1">
      <alignment horizontal="center" vertical="center" wrapText="1"/>
    </xf>
    <xf numFmtId="0" fontId="21" fillId="0" borderId="1" xfId="0" applyFont="1" applyBorder="1" applyAlignment="1">
      <alignment vertical="center" wrapText="1"/>
    </xf>
    <xf numFmtId="9" fontId="21" fillId="0" borderId="26" xfId="0" applyNumberFormat="1" applyFont="1" applyBorder="1" applyAlignment="1">
      <alignment horizontal="center" vertical="center" wrapText="1"/>
    </xf>
    <xf numFmtId="9" fontId="21" fillId="0" borderId="1" xfId="0" applyNumberFormat="1" applyFont="1" applyBorder="1" applyAlignment="1">
      <alignment horizontal="center" vertical="center" wrapText="1"/>
    </xf>
    <xf numFmtId="0" fontId="21" fillId="0" borderId="33" xfId="0" applyFont="1" applyBorder="1" applyAlignment="1">
      <alignment vertical="center" wrapText="1"/>
    </xf>
    <xf numFmtId="0" fontId="21" fillId="6" borderId="3" xfId="0" applyFont="1" applyFill="1" applyBorder="1" applyAlignment="1">
      <alignment horizontal="center" vertical="center" wrapText="1"/>
    </xf>
    <xf numFmtId="0" fontId="21" fillId="0" borderId="1" xfId="0" applyFont="1" applyBorder="1" applyAlignment="1">
      <alignment horizontal="justify" vertical="center" wrapText="1"/>
    </xf>
    <xf numFmtId="0" fontId="21" fillId="0" borderId="26" xfId="0" applyFont="1" applyBorder="1" applyAlignment="1">
      <alignment vertical="center" wrapText="1"/>
    </xf>
    <xf numFmtId="0" fontId="21" fillId="3" borderId="3" xfId="0" applyFont="1" applyFill="1" applyBorder="1" applyAlignment="1">
      <alignment horizontal="center" vertical="center" wrapText="1"/>
    </xf>
    <xf numFmtId="0" fontId="21" fillId="9" borderId="3" xfId="0" applyFont="1" applyFill="1" applyBorder="1" applyAlignment="1">
      <alignment horizontal="center" vertical="center" wrapText="1"/>
    </xf>
    <xf numFmtId="0" fontId="21" fillId="8" borderId="3" xfId="0" applyFont="1" applyFill="1" applyBorder="1" applyAlignment="1">
      <alignment horizontal="center" vertical="center" wrapText="1"/>
    </xf>
    <xf numFmtId="0" fontId="4" fillId="0" borderId="27" xfId="2" applyFont="1" applyBorder="1" applyAlignment="1">
      <alignment vertical="center" wrapText="1"/>
    </xf>
    <xf numFmtId="0" fontId="4" fillId="0" borderId="28" xfId="2" applyFont="1" applyBorder="1" applyAlignment="1">
      <alignment vertical="center" wrapText="1"/>
    </xf>
    <xf numFmtId="0" fontId="4" fillId="0" borderId="29" xfId="2" applyFont="1" applyBorder="1" applyAlignment="1">
      <alignment vertical="center" wrapText="1"/>
    </xf>
    <xf numFmtId="0" fontId="6" fillId="0" borderId="27" xfId="2" applyFont="1" applyBorder="1" applyAlignment="1">
      <alignment horizontal="center" vertical="center" wrapText="1"/>
    </xf>
    <xf numFmtId="9" fontId="0" fillId="0" borderId="35" xfId="0" applyNumberFormat="1" applyBorder="1" applyAlignment="1">
      <alignment horizontal="center" vertical="center" wrapText="1"/>
    </xf>
    <xf numFmtId="0" fontId="4" fillId="0" borderId="0" xfId="2" applyFont="1" applyAlignment="1">
      <alignment horizontal="center" vertical="center" wrapText="1"/>
    </xf>
    <xf numFmtId="0" fontId="10" fillId="2" borderId="0" xfId="2" applyFont="1" applyFill="1" applyAlignment="1">
      <alignment horizontal="center" vertical="center" wrapText="1"/>
    </xf>
    <xf numFmtId="0" fontId="15" fillId="0" borderId="0" xfId="0" applyFont="1" applyAlignment="1">
      <alignment horizontal="left" vertical="center" wrapText="1"/>
    </xf>
    <xf numFmtId="0" fontId="11" fillId="0" borderId="0" xfId="2" applyFont="1" applyAlignment="1">
      <alignment horizontal="center" vertical="center" wrapText="1"/>
    </xf>
    <xf numFmtId="0" fontId="7" fillId="0" borderId="0" xfId="2" applyFont="1" applyAlignment="1">
      <alignment vertical="center"/>
    </xf>
    <xf numFmtId="0" fontId="10" fillId="2" borderId="0" xfId="2" applyFont="1" applyFill="1" applyAlignment="1">
      <alignment vertical="center" wrapText="1"/>
    </xf>
    <xf numFmtId="9" fontId="10" fillId="2" borderId="0" xfId="2" applyNumberFormat="1" applyFont="1" applyFill="1" applyAlignment="1">
      <alignment vertical="center" wrapText="1"/>
    </xf>
    <xf numFmtId="0" fontId="3" fillId="0" borderId="0" xfId="2" applyFont="1" applyAlignment="1">
      <alignment vertical="center" wrapText="1"/>
    </xf>
    <xf numFmtId="0" fontId="10" fillId="0" borderId="0" xfId="2" applyFont="1" applyAlignment="1">
      <alignment horizontal="center" vertical="center" wrapText="1"/>
    </xf>
    <xf numFmtId="9" fontId="5" fillId="0" borderId="5" xfId="2" applyNumberFormat="1" applyFont="1" applyBorder="1" applyAlignment="1">
      <alignment horizontal="center" vertical="center" wrapText="1"/>
    </xf>
    <xf numFmtId="9" fontId="11" fillId="0" borderId="6" xfId="0" applyNumberFormat="1" applyFont="1" applyBorder="1" applyAlignment="1">
      <alignment horizontal="center" vertical="center" wrapText="1"/>
    </xf>
    <xf numFmtId="9" fontId="11" fillId="0" borderId="1" xfId="0" applyNumberFormat="1" applyFont="1" applyBorder="1" applyAlignment="1">
      <alignment horizontal="center" vertical="center" wrapText="1"/>
    </xf>
    <xf numFmtId="9" fontId="11" fillId="0" borderId="28" xfId="0" applyNumberFormat="1" applyFont="1" applyBorder="1" applyAlignment="1">
      <alignment horizontal="center" vertical="center" wrapText="1"/>
    </xf>
    <xf numFmtId="9" fontId="11" fillId="0" borderId="0" xfId="2" applyNumberFormat="1" applyFont="1" applyAlignment="1">
      <alignment horizontal="center" vertical="center" wrapText="1"/>
    </xf>
    <xf numFmtId="0" fontId="11" fillId="0" borderId="6" xfId="2" applyFont="1" applyBorder="1" applyAlignment="1">
      <alignment horizontal="center" vertical="center" wrapText="1"/>
    </xf>
    <xf numFmtId="0" fontId="11" fillId="0" borderId="1" xfId="2" applyFont="1" applyBorder="1" applyAlignment="1">
      <alignment horizontal="center" vertical="center" wrapText="1"/>
    </xf>
    <xf numFmtId="0" fontId="11" fillId="0" borderId="28" xfId="2" applyFont="1" applyBorder="1" applyAlignment="1">
      <alignment horizontal="center" vertical="center" wrapText="1"/>
    </xf>
    <xf numFmtId="0" fontId="4" fillId="4" borderId="6" xfId="2" applyFont="1" applyFill="1" applyBorder="1" applyAlignment="1" applyProtection="1">
      <alignment horizontal="left" vertical="center" wrapText="1"/>
      <protection locked="0"/>
    </xf>
    <xf numFmtId="0" fontId="2" fillId="0" borderId="1" xfId="2" applyBorder="1" applyAlignment="1" applyProtection="1">
      <alignment horizontal="justify" vertical="center" wrapText="1"/>
      <protection locked="0"/>
    </xf>
    <xf numFmtId="0" fontId="6" fillId="5" borderId="0" xfId="2" applyFont="1" applyFill="1" applyAlignment="1">
      <alignment vertical="center" wrapText="1"/>
    </xf>
    <xf numFmtId="0" fontId="2" fillId="2" borderId="0" xfId="2" applyFill="1"/>
    <xf numFmtId="0" fontId="2" fillId="2" borderId="0" xfId="2" applyFill="1" applyAlignment="1">
      <alignment horizontal="center" vertical="center"/>
    </xf>
    <xf numFmtId="0" fontId="15" fillId="0" borderId="0" xfId="2" applyFont="1" applyAlignment="1">
      <alignment horizontal="center" vertical="center"/>
    </xf>
    <xf numFmtId="0" fontId="15" fillId="0" borderId="0" xfId="2" applyFont="1" applyAlignment="1">
      <alignment vertical="center"/>
    </xf>
    <xf numFmtId="0" fontId="2" fillId="2" borderId="0" xfId="2" applyFill="1" applyAlignment="1">
      <alignment horizontal="center"/>
    </xf>
    <xf numFmtId="0" fontId="2" fillId="2" borderId="18" xfId="2" applyFill="1" applyBorder="1"/>
    <xf numFmtId="0" fontId="2" fillId="2" borderId="17" xfId="2" applyFill="1" applyBorder="1"/>
    <xf numFmtId="0" fontId="15" fillId="0" borderId="0" xfId="2" applyFont="1" applyAlignment="1">
      <alignment horizontal="center" vertical="center" wrapText="1"/>
    </xf>
    <xf numFmtId="0" fontId="2" fillId="0" borderId="18" xfId="2" applyBorder="1" applyAlignment="1">
      <alignment vertical="center" wrapText="1"/>
    </xf>
    <xf numFmtId="0" fontId="2" fillId="0" borderId="17" xfId="2" applyBorder="1" applyAlignment="1">
      <alignment vertical="center" wrapText="1"/>
    </xf>
    <xf numFmtId="0" fontId="2" fillId="0" borderId="0" xfId="2" applyAlignment="1">
      <alignment vertical="center" wrapText="1"/>
    </xf>
    <xf numFmtId="0" fontId="2" fillId="0" borderId="15" xfId="2" applyBorder="1" applyAlignment="1">
      <alignment vertical="center" wrapText="1"/>
    </xf>
    <xf numFmtId="9" fontId="2" fillId="0" borderId="1" xfId="2" applyNumberFormat="1" applyBorder="1" applyAlignment="1">
      <alignment horizontal="center" vertical="center" wrapText="1"/>
    </xf>
    <xf numFmtId="9" fontId="2" fillId="0" borderId="26" xfId="2" applyNumberFormat="1" applyBorder="1" applyAlignment="1">
      <alignment horizontal="center" vertical="center" wrapText="1"/>
    </xf>
    <xf numFmtId="0" fontId="25" fillId="0" borderId="0" xfId="2" applyFont="1" applyAlignment="1">
      <alignment vertical="center" wrapText="1"/>
    </xf>
    <xf numFmtId="0" fontId="2" fillId="0" borderId="0" xfId="2" applyAlignment="1">
      <alignment horizontal="center" vertical="center" wrapText="1"/>
    </xf>
    <xf numFmtId="0" fontId="15" fillId="0" borderId="1" xfId="2" applyFont="1" applyBorder="1" applyAlignment="1">
      <alignment horizontal="center" vertical="center" wrapText="1"/>
    </xf>
    <xf numFmtId="0" fontId="15" fillId="0" borderId="1" xfId="2" applyFont="1" applyBorder="1" applyAlignment="1">
      <alignment vertical="center" wrapText="1"/>
    </xf>
    <xf numFmtId="0" fontId="26" fillId="0" borderId="1" xfId="0" applyFont="1" applyBorder="1" applyAlignment="1">
      <alignment horizontal="center" vertical="center" wrapText="1" readingOrder="1"/>
    </xf>
    <xf numFmtId="0" fontId="26" fillId="0" borderId="26" xfId="0" applyFont="1" applyBorder="1" applyAlignment="1">
      <alignment horizontal="center" vertical="center" wrapText="1" readingOrder="1"/>
    </xf>
    <xf numFmtId="0" fontId="2" fillId="0" borderId="1" xfId="2" applyBorder="1" applyAlignment="1">
      <alignment vertical="center" wrapText="1"/>
    </xf>
    <xf numFmtId="0" fontId="2" fillId="0" borderId="1" xfId="0" applyFont="1" applyBorder="1" applyAlignment="1">
      <alignment horizontal="center" vertical="center" wrapText="1" readingOrder="1"/>
    </xf>
    <xf numFmtId="0" fontId="2" fillId="0" borderId="26" xfId="0" applyFont="1" applyBorder="1" applyAlignment="1">
      <alignment horizontal="center" vertical="center" wrapText="1" readingOrder="1"/>
    </xf>
    <xf numFmtId="0" fontId="27" fillId="0" borderId="0" xfId="3" applyFont="1"/>
    <xf numFmtId="0" fontId="2" fillId="0" borderId="3" xfId="2" applyBorder="1" applyAlignment="1">
      <alignment horizontal="center" vertical="center" wrapText="1"/>
    </xf>
    <xf numFmtId="0" fontId="2" fillId="0" borderId="1" xfId="2" applyBorder="1" applyAlignment="1">
      <alignment horizontal="justify" vertical="center" wrapText="1"/>
    </xf>
    <xf numFmtId="9" fontId="22" fillId="0" borderId="4" xfId="0" applyNumberFormat="1" applyFont="1" applyBorder="1" applyAlignment="1">
      <alignment horizontal="center" vertical="center" wrapText="1"/>
    </xf>
    <xf numFmtId="0" fontId="2" fillId="0" borderId="0" xfId="2" applyAlignment="1">
      <alignment horizontal="justify" vertical="center" wrapText="1"/>
    </xf>
    <xf numFmtId="0" fontId="28" fillId="10" borderId="1" xfId="0" applyFont="1" applyFill="1" applyBorder="1" applyAlignment="1">
      <alignment horizontal="center" vertical="center" wrapText="1" readingOrder="1"/>
    </xf>
    <xf numFmtId="0" fontId="2" fillId="8" borderId="26" xfId="0" applyFont="1" applyFill="1" applyBorder="1" applyAlignment="1">
      <alignment horizontal="center" vertical="center" wrapText="1" readingOrder="1"/>
    </xf>
    <xf numFmtId="9" fontId="2" fillId="0" borderId="3" xfId="2" applyNumberFormat="1" applyBorder="1" applyAlignment="1">
      <alignment horizontal="center" vertical="center" wrapText="1"/>
    </xf>
    <xf numFmtId="0" fontId="27" fillId="0" borderId="0" xfId="3" applyFont="1" applyAlignment="1">
      <alignment horizontal="center" vertical="center"/>
    </xf>
    <xf numFmtId="0" fontId="28" fillId="11" borderId="1" xfId="0" applyFont="1" applyFill="1" applyBorder="1" applyAlignment="1">
      <alignment horizontal="center" vertical="center" wrapText="1" readingOrder="1"/>
    </xf>
    <xf numFmtId="0" fontId="29" fillId="0" borderId="0" xfId="3" applyFont="1" applyAlignment="1">
      <alignment vertical="center" textRotation="90" wrapText="1"/>
    </xf>
    <xf numFmtId="0" fontId="30" fillId="0" borderId="0" xfId="3" applyFont="1" applyAlignment="1">
      <alignment horizontal="center" vertical="center" wrapText="1"/>
    </xf>
    <xf numFmtId="0" fontId="27" fillId="0" borderId="0" xfId="3" applyFont="1" applyAlignment="1">
      <alignment horizontal="center" vertical="center" wrapText="1"/>
    </xf>
    <xf numFmtId="0" fontId="28" fillId="7" borderId="1" xfId="0" applyFont="1" applyFill="1" applyBorder="1" applyAlignment="1">
      <alignment horizontal="center" vertical="center" wrapText="1" readingOrder="1"/>
    </xf>
    <xf numFmtId="0" fontId="26" fillId="0" borderId="28" xfId="0" applyFont="1" applyBorder="1" applyAlignment="1">
      <alignment horizontal="center" vertical="center" wrapText="1" readingOrder="1"/>
    </xf>
    <xf numFmtId="0" fontId="28" fillId="7" borderId="28" xfId="0" applyFont="1" applyFill="1" applyBorder="1" applyAlignment="1">
      <alignment horizontal="center" vertical="center" wrapText="1" readingOrder="1"/>
    </xf>
    <xf numFmtId="0" fontId="28" fillId="11" borderId="28" xfId="0" applyFont="1" applyFill="1" applyBorder="1" applyAlignment="1">
      <alignment horizontal="center" vertical="center" wrapText="1" readingOrder="1"/>
    </xf>
    <xf numFmtId="0" fontId="28" fillId="10" borderId="28" xfId="0" applyFont="1" applyFill="1" applyBorder="1" applyAlignment="1">
      <alignment horizontal="center" vertical="center" wrapText="1" readingOrder="1"/>
    </xf>
    <xf numFmtId="0" fontId="2" fillId="8" borderId="29" xfId="0" applyFont="1" applyFill="1" applyBorder="1" applyAlignment="1">
      <alignment horizontal="center" vertical="center" wrapText="1" readingOrder="1"/>
    </xf>
    <xf numFmtId="9" fontId="2" fillId="0" borderId="27" xfId="2" applyNumberFormat="1" applyBorder="1" applyAlignment="1">
      <alignment horizontal="center" vertical="center" wrapText="1"/>
    </xf>
    <xf numFmtId="0" fontId="2" fillId="0" borderId="28" xfId="0" applyFont="1" applyBorder="1" applyAlignment="1">
      <alignment horizontal="center" vertical="center" wrapText="1" readingOrder="1"/>
    </xf>
    <xf numFmtId="0" fontId="27" fillId="0" borderId="0" xfId="3" applyFont="1" applyAlignment="1">
      <alignment vertical="center"/>
    </xf>
    <xf numFmtId="0" fontId="2" fillId="8" borderId="1" xfId="0" applyFont="1" applyFill="1" applyBorder="1" applyAlignment="1">
      <alignment horizontal="center" vertical="center" wrapText="1" readingOrder="1"/>
    </xf>
    <xf numFmtId="0" fontId="25" fillId="0" borderId="0" xfId="0" applyFont="1" applyAlignment="1">
      <alignment vertical="center" readingOrder="1"/>
    </xf>
    <xf numFmtId="0" fontId="31" fillId="0" borderId="0" xfId="3" applyFont="1"/>
    <xf numFmtId="0" fontId="2" fillId="0" borderId="0" xfId="0" applyFont="1" applyAlignment="1">
      <alignment vertical="center"/>
    </xf>
    <xf numFmtId="0" fontId="2" fillId="0" borderId="0" xfId="0" applyFont="1" applyAlignment="1">
      <alignment vertical="center" readingOrder="1"/>
    </xf>
    <xf numFmtId="0" fontId="2" fillId="0" borderId="0" xfId="3" applyFont="1" applyAlignment="1">
      <alignment vertical="center"/>
    </xf>
    <xf numFmtId="0" fontId="2" fillId="2" borderId="0" xfId="2" applyFill="1" applyAlignment="1">
      <alignment horizontal="left"/>
    </xf>
    <xf numFmtId="0" fontId="15" fillId="0" borderId="0" xfId="2" applyFont="1" applyAlignment="1">
      <alignment horizontal="left" vertical="center"/>
    </xf>
    <xf numFmtId="0" fontId="15" fillId="0" borderId="0" xfId="2" applyFont="1" applyAlignment="1">
      <alignment vertical="center" wrapText="1"/>
    </xf>
    <xf numFmtId="9" fontId="2" fillId="0" borderId="4" xfId="2" applyNumberFormat="1" applyBorder="1" applyAlignment="1">
      <alignment horizontal="center" vertical="center" wrapText="1"/>
    </xf>
    <xf numFmtId="9" fontId="22" fillId="0" borderId="4" xfId="0" applyNumberFormat="1" applyFont="1" applyBorder="1" applyAlignment="1">
      <alignment horizontal="left" vertical="center" wrapText="1"/>
    </xf>
    <xf numFmtId="0" fontId="2" fillId="0" borderId="0" xfId="2" applyAlignment="1">
      <alignment horizontal="left" vertical="center" wrapText="1"/>
    </xf>
    <xf numFmtId="14" fontId="2" fillId="2" borderId="0" xfId="2" applyNumberFormat="1" applyFill="1"/>
    <xf numFmtId="14" fontId="15" fillId="0" borderId="0" xfId="2" applyNumberFormat="1" applyFont="1" applyAlignment="1">
      <alignment horizontal="center" vertical="center"/>
    </xf>
    <xf numFmtId="9" fontId="2" fillId="0" borderId="4" xfId="2" applyNumberFormat="1" applyBorder="1" applyAlignment="1">
      <alignment horizontal="justify" vertical="center" wrapText="1"/>
    </xf>
    <xf numFmtId="14" fontId="2" fillId="0" borderId="0" xfId="2" applyNumberFormat="1" applyAlignment="1">
      <alignment vertical="center" wrapText="1"/>
    </xf>
    <xf numFmtId="14" fontId="2" fillId="0" borderId="0" xfId="2" applyNumberFormat="1" applyAlignment="1">
      <alignment horizontal="center" vertical="center" wrapText="1"/>
    </xf>
    <xf numFmtId="0" fontId="4" fillId="5" borderId="0" xfId="2" applyFont="1" applyFill="1" applyAlignment="1">
      <alignment vertical="center" wrapText="1"/>
    </xf>
    <xf numFmtId="0" fontId="5" fillId="5" borderId="0" xfId="2" applyFont="1" applyFill="1" applyAlignment="1">
      <alignment vertical="center" wrapText="1"/>
    </xf>
    <xf numFmtId="0" fontId="0" fillId="5" borderId="0" xfId="0" applyFill="1" applyAlignment="1">
      <alignment vertical="top" wrapText="1"/>
    </xf>
    <xf numFmtId="0" fontId="8" fillId="0" borderId="1" xfId="0" applyFont="1" applyBorder="1"/>
    <xf numFmtId="0" fontId="8" fillId="0" borderId="0" xfId="0" applyFont="1"/>
    <xf numFmtId="0" fontId="0" fillId="0" borderId="1" xfId="0" applyBorder="1"/>
    <xf numFmtId="0" fontId="0" fillId="0" borderId="0" xfId="0" applyAlignment="1">
      <alignment horizontal="center" vertical="center"/>
    </xf>
    <xf numFmtId="0" fontId="8" fillId="0" borderId="1" xfId="0" applyFont="1" applyBorder="1" applyAlignment="1">
      <alignment horizontal="center" vertical="center"/>
    </xf>
    <xf numFmtId="0" fontId="19" fillId="0" borderId="1" xfId="0" applyFont="1" applyBorder="1" applyAlignment="1">
      <alignment horizontal="center" vertical="center"/>
    </xf>
    <xf numFmtId="0" fontId="22" fillId="0" borderId="0" xfId="0" applyFont="1" applyAlignment="1">
      <alignment wrapText="1"/>
    </xf>
    <xf numFmtId="0" fontId="24" fillId="0" borderId="1" xfId="0" applyFont="1" applyBorder="1" applyAlignment="1">
      <alignment wrapText="1"/>
    </xf>
    <xf numFmtId="0" fontId="22" fillId="0" borderId="1" xfId="0" applyFont="1" applyBorder="1" applyAlignment="1">
      <alignment wrapText="1"/>
    </xf>
    <xf numFmtId="0" fontId="24" fillId="0" borderId="4" xfId="0" applyFont="1" applyBorder="1" applyAlignment="1">
      <alignment wrapText="1"/>
    </xf>
    <xf numFmtId="9" fontId="22" fillId="0" borderId="1" xfId="0" applyNumberFormat="1" applyFont="1" applyBorder="1" applyAlignment="1">
      <alignment wrapText="1"/>
    </xf>
    <xf numFmtId="0" fontId="22" fillId="0" borderId="4" xfId="0" applyFont="1" applyBorder="1" applyAlignment="1">
      <alignment wrapText="1"/>
    </xf>
    <xf numFmtId="0" fontId="14" fillId="0" borderId="1" xfId="2" applyFont="1" applyBorder="1" applyAlignment="1">
      <alignment horizontal="center" vertical="center" wrapText="1"/>
    </xf>
    <xf numFmtId="0" fontId="24" fillId="0" borderId="1" xfId="0" applyFont="1" applyBorder="1" applyAlignment="1">
      <alignment horizontal="center" wrapText="1"/>
    </xf>
    <xf numFmtId="0" fontId="5" fillId="0" borderId="0" xfId="2" applyFont="1" applyAlignment="1">
      <alignment horizontal="center" vertical="center" wrapText="1"/>
    </xf>
    <xf numFmtId="14" fontId="6" fillId="0" borderId="1" xfId="2" applyNumberFormat="1" applyFont="1" applyBorder="1" applyAlignment="1" applyProtection="1">
      <alignment horizontal="center" vertical="center" wrapText="1"/>
      <protection locked="0"/>
    </xf>
    <xf numFmtId="0" fontId="6" fillId="0" borderId="1" xfId="0" applyFont="1" applyBorder="1" applyAlignment="1">
      <alignment horizontal="left" vertical="center" wrapText="1"/>
    </xf>
    <xf numFmtId="0" fontId="32" fillId="2" borderId="1" xfId="2" applyFont="1" applyFill="1" applyBorder="1" applyAlignment="1">
      <alignment horizontal="right" vertical="center" wrapText="1"/>
    </xf>
    <xf numFmtId="0" fontId="22" fillId="0" borderId="8" xfId="0" applyFont="1" applyBorder="1" applyAlignment="1">
      <alignment wrapText="1"/>
    </xf>
    <xf numFmtId="0" fontId="24" fillId="0" borderId="0" xfId="0" applyFont="1" applyAlignment="1">
      <alignment wrapText="1"/>
    </xf>
    <xf numFmtId="0" fontId="22" fillId="0" borderId="11" xfId="0" applyFont="1" applyBorder="1" applyAlignment="1">
      <alignment wrapText="1"/>
    </xf>
    <xf numFmtId="0" fontId="22" fillId="0" borderId="34" xfId="0" applyFont="1" applyBorder="1" applyAlignment="1">
      <alignment wrapText="1"/>
    </xf>
    <xf numFmtId="0" fontId="22" fillId="0" borderId="3" xfId="0" applyFont="1" applyBorder="1" applyAlignment="1">
      <alignment wrapText="1"/>
    </xf>
    <xf numFmtId="0" fontId="22" fillId="0" borderId="26" xfId="0" applyFont="1" applyBorder="1" applyAlignment="1">
      <alignment wrapText="1"/>
    </xf>
    <xf numFmtId="0" fontId="2" fillId="2" borderId="3" xfId="2" applyFill="1" applyBorder="1" applyAlignment="1">
      <alignment wrapText="1"/>
    </xf>
    <xf numFmtId="0" fontId="22" fillId="0" borderId="27" xfId="0" applyFont="1" applyBorder="1" applyAlignment="1">
      <alignment wrapText="1"/>
    </xf>
    <xf numFmtId="0" fontId="22" fillId="0" borderId="29" xfId="0" applyFont="1" applyBorder="1" applyAlignment="1">
      <alignment wrapText="1"/>
    </xf>
    <xf numFmtId="0" fontId="22" fillId="0" borderId="24" xfId="0" applyFont="1" applyBorder="1" applyAlignment="1">
      <alignment wrapText="1"/>
    </xf>
    <xf numFmtId="0" fontId="22" fillId="0" borderId="33" xfId="0" applyFont="1" applyBorder="1" applyAlignment="1">
      <alignment wrapText="1"/>
    </xf>
    <xf numFmtId="0" fontId="2" fillId="2" borderId="27" xfId="2" applyFill="1" applyBorder="1" applyAlignment="1">
      <alignment wrapText="1"/>
    </xf>
    <xf numFmtId="0" fontId="23" fillId="0" borderId="29" xfId="0" applyFont="1" applyBorder="1" applyAlignment="1">
      <alignment horizontal="left" vertical="center" wrapText="1"/>
    </xf>
    <xf numFmtId="0" fontId="3" fillId="2" borderId="0" xfId="2" applyFont="1" applyFill="1" applyAlignment="1">
      <alignment vertical="center"/>
    </xf>
    <xf numFmtId="0" fontId="4" fillId="0" borderId="1" xfId="2" applyFont="1" applyBorder="1" applyAlignment="1">
      <alignment horizontal="justify" vertical="center" wrapText="1"/>
    </xf>
    <xf numFmtId="0" fontId="2" fillId="0" borderId="25" xfId="0" applyFont="1" applyBorder="1" applyAlignment="1">
      <alignment wrapText="1"/>
    </xf>
    <xf numFmtId="0" fontId="2" fillId="0" borderId="29" xfId="0" applyFont="1" applyBorder="1" applyAlignment="1">
      <alignment horizontal="left" vertical="center" wrapText="1"/>
    </xf>
    <xf numFmtId="0" fontId="2" fillId="0" borderId="33" xfId="0" applyFont="1" applyBorder="1" applyAlignment="1">
      <alignment wrapText="1"/>
    </xf>
    <xf numFmtId="0" fontId="20" fillId="0" borderId="8" xfId="0" applyFont="1" applyBorder="1" applyAlignment="1">
      <alignment horizontal="center" vertical="center" wrapText="1"/>
    </xf>
    <xf numFmtId="0" fontId="21" fillId="0" borderId="8" xfId="0" applyFont="1" applyBorder="1" applyAlignment="1">
      <alignment horizontal="center" vertical="center" wrapText="1"/>
    </xf>
    <xf numFmtId="0" fontId="4" fillId="0" borderId="37" xfId="2" applyFont="1" applyBorder="1" applyAlignment="1">
      <alignment horizontal="center" vertical="center" wrapText="1"/>
    </xf>
    <xf numFmtId="0" fontId="3" fillId="2" borderId="0" xfId="2" applyFont="1" applyFill="1" applyAlignment="1">
      <alignment horizontal="center" vertical="center"/>
    </xf>
    <xf numFmtId="0" fontId="33" fillId="0" borderId="19" xfId="2" applyFont="1" applyBorder="1" applyAlignment="1">
      <alignment horizontal="center" vertical="center" wrapText="1"/>
    </xf>
    <xf numFmtId="9" fontId="0" fillId="0" borderId="11" xfId="0" applyNumberFormat="1" applyBorder="1" applyAlignment="1">
      <alignment horizontal="center" vertical="center" wrapText="1"/>
    </xf>
    <xf numFmtId="9" fontId="0" fillId="0" borderId="41" xfId="0" applyNumberFormat="1" applyBorder="1" applyAlignment="1">
      <alignment horizontal="center" vertical="center" wrapText="1"/>
    </xf>
    <xf numFmtId="9" fontId="0" fillId="0" borderId="1" xfId="0" applyNumberFormat="1" applyBorder="1" applyAlignment="1">
      <alignment horizontal="center" vertical="center" wrapText="1"/>
    </xf>
    <xf numFmtId="9" fontId="5" fillId="0" borderId="34" xfId="2" applyNumberFormat="1" applyFont="1" applyBorder="1" applyAlignment="1">
      <alignment horizontal="center" vertical="center" wrapText="1"/>
    </xf>
    <xf numFmtId="9" fontId="5" fillId="0" borderId="6" xfId="2" applyNumberFormat="1" applyFont="1" applyBorder="1" applyAlignment="1">
      <alignment horizontal="center" vertical="center" wrapText="1"/>
    </xf>
    <xf numFmtId="9" fontId="5" fillId="0" borderId="25" xfId="2" applyNumberFormat="1" applyFont="1" applyBorder="1" applyAlignment="1">
      <alignment horizontal="center" vertical="center" wrapText="1"/>
    </xf>
    <xf numFmtId="9" fontId="0" fillId="0" borderId="28" xfId="0" applyNumberFormat="1" applyBorder="1" applyAlignment="1">
      <alignment horizontal="center" vertical="center" wrapText="1"/>
    </xf>
    <xf numFmtId="9" fontId="5" fillId="0" borderId="36" xfId="2" applyNumberFormat="1" applyFont="1" applyBorder="1" applyAlignment="1">
      <alignment horizontal="center" vertical="center" wrapText="1"/>
    </xf>
    <xf numFmtId="9" fontId="0" fillId="0" borderId="8" xfId="0" applyNumberFormat="1" applyBorder="1" applyAlignment="1">
      <alignment horizontal="center" vertical="center" wrapText="1"/>
    </xf>
    <xf numFmtId="9" fontId="0" fillId="0" borderId="37" xfId="0" applyNumberFormat="1" applyBorder="1" applyAlignment="1">
      <alignment horizontal="center" vertical="center" wrapText="1"/>
    </xf>
    <xf numFmtId="9" fontId="0" fillId="4" borderId="3" xfId="0" applyNumberFormat="1" applyFill="1" applyBorder="1" applyAlignment="1" applyProtection="1">
      <alignment horizontal="center" vertical="center" wrapText="1"/>
      <protection locked="0"/>
    </xf>
    <xf numFmtId="9" fontId="0" fillId="4" borderId="27" xfId="0" applyNumberFormat="1" applyFill="1" applyBorder="1" applyAlignment="1" applyProtection="1">
      <alignment horizontal="center" vertical="center" wrapText="1"/>
      <protection locked="0"/>
    </xf>
    <xf numFmtId="0" fontId="33" fillId="0" borderId="38" xfId="2" applyFont="1" applyBorder="1" applyAlignment="1">
      <alignment horizontal="center" vertical="center" wrapText="1"/>
    </xf>
    <xf numFmtId="0" fontId="2" fillId="0" borderId="1" xfId="0" applyFont="1" applyBorder="1" applyAlignment="1">
      <alignment wrapText="1"/>
    </xf>
    <xf numFmtId="0" fontId="28" fillId="0" borderId="0" xfId="0" applyFont="1" applyAlignment="1">
      <alignment horizontal="center" vertical="center" wrapText="1" readingOrder="1"/>
    </xf>
    <xf numFmtId="9" fontId="2" fillId="0" borderId="0" xfId="2" applyNumberFormat="1" applyAlignment="1">
      <alignment horizontal="center" vertical="center" wrapText="1"/>
    </xf>
    <xf numFmtId="9" fontId="22" fillId="0" borderId="0" xfId="0" applyNumberFormat="1" applyFont="1" applyAlignment="1">
      <alignment horizontal="center" vertical="center" wrapText="1"/>
    </xf>
    <xf numFmtId="9" fontId="22" fillId="0" borderId="0" xfId="0" applyNumberFormat="1" applyFont="1" applyAlignment="1">
      <alignment horizontal="left" vertical="center" wrapText="1"/>
    </xf>
    <xf numFmtId="0" fontId="0" fillId="5" borderId="0" xfId="0" applyFill="1"/>
    <xf numFmtId="0" fontId="37" fillId="5" borderId="15" xfId="4" quotePrefix="1" applyFont="1" applyFill="1" applyBorder="1" applyAlignment="1">
      <alignment horizontal="left" vertical="top" wrapText="1"/>
    </xf>
    <xf numFmtId="0" fontId="38" fillId="5" borderId="2" xfId="4" quotePrefix="1" applyFont="1" applyFill="1" applyBorder="1" applyAlignment="1">
      <alignment horizontal="left" vertical="top" wrapText="1"/>
    </xf>
    <xf numFmtId="0" fontId="35" fillId="5" borderId="2" xfId="4" applyFont="1" applyFill="1" applyBorder="1"/>
    <xf numFmtId="0" fontId="6" fillId="4" borderId="3" xfId="2" applyFont="1" applyFill="1" applyBorder="1" applyAlignment="1" applyProtection="1">
      <alignment horizontal="center" vertical="center" wrapText="1"/>
      <protection locked="0"/>
    </xf>
    <xf numFmtId="0" fontId="6" fillId="4" borderId="27" xfId="2" applyFont="1" applyFill="1" applyBorder="1" applyAlignment="1" applyProtection="1">
      <alignment horizontal="center" vertical="center" wrapText="1"/>
      <protection locked="0"/>
    </xf>
    <xf numFmtId="0" fontId="5" fillId="0" borderId="24" xfId="2" applyFont="1" applyBorder="1" applyAlignment="1">
      <alignment horizontal="center" vertical="center" wrapText="1"/>
    </xf>
    <xf numFmtId="0" fontId="5" fillId="0" borderId="65" xfId="2" applyFont="1" applyBorder="1" applyAlignment="1">
      <alignment horizontal="center" vertical="center" wrapText="1"/>
    </xf>
    <xf numFmtId="9" fontId="5" fillId="0" borderId="11" xfId="2" applyNumberFormat="1" applyFont="1" applyBorder="1" applyAlignment="1">
      <alignment horizontal="center" vertical="center" wrapText="1"/>
    </xf>
    <xf numFmtId="0" fontId="5" fillId="0" borderId="33" xfId="2" applyFont="1" applyBorder="1" applyAlignment="1">
      <alignment horizontal="center" vertical="center" wrapText="1"/>
    </xf>
    <xf numFmtId="9" fontId="15" fillId="0" borderId="0" xfId="0" applyNumberFormat="1" applyFont="1" applyAlignment="1">
      <alignment horizontal="left" vertical="center" wrapText="1"/>
    </xf>
    <xf numFmtId="9" fontId="8" fillId="0" borderId="3" xfId="0" applyNumberFormat="1" applyFont="1" applyBorder="1" applyAlignment="1">
      <alignment horizontal="center" vertical="center" wrapText="1"/>
    </xf>
    <xf numFmtId="9" fontId="8" fillId="0" borderId="26" xfId="0" applyNumberFormat="1" applyFont="1" applyBorder="1" applyAlignment="1">
      <alignment horizontal="center" vertical="center" wrapText="1"/>
    </xf>
    <xf numFmtId="9" fontId="8" fillId="0" borderId="27" xfId="0" applyNumberFormat="1" applyFont="1" applyBorder="1" applyAlignment="1">
      <alignment horizontal="center" vertical="center" wrapText="1"/>
    </xf>
    <xf numFmtId="9" fontId="8" fillId="0" borderId="29" xfId="0" applyNumberFormat="1" applyFont="1" applyBorder="1" applyAlignment="1">
      <alignment horizontal="center" vertical="center" wrapText="1"/>
    </xf>
    <xf numFmtId="9" fontId="5" fillId="0" borderId="0" xfId="2" applyNumberFormat="1" applyFont="1" applyAlignment="1">
      <alignment vertical="center" wrapText="1"/>
    </xf>
    <xf numFmtId="0" fontId="4" fillId="4" borderId="1" xfId="2" applyFont="1" applyFill="1" applyBorder="1" applyAlignment="1" applyProtection="1">
      <alignment horizontal="left" vertical="center" wrapText="1"/>
      <protection locked="0"/>
    </xf>
    <xf numFmtId="0" fontId="4" fillId="4" borderId="28" xfId="2" applyFont="1" applyFill="1" applyBorder="1" applyAlignment="1" applyProtection="1">
      <alignment horizontal="left" vertical="center" wrapText="1"/>
      <protection locked="0"/>
    </xf>
    <xf numFmtId="0" fontId="2" fillId="4" borderId="1" xfId="2" applyFill="1" applyBorder="1" applyAlignment="1" applyProtection="1">
      <alignment horizontal="justify" vertical="center" wrapText="1"/>
      <protection locked="0"/>
    </xf>
    <xf numFmtId="14" fontId="2" fillId="4" borderId="1" xfId="2" applyNumberFormat="1" applyFill="1" applyBorder="1" applyAlignment="1" applyProtection="1">
      <alignment horizontal="justify" vertical="center" wrapText="1"/>
      <protection locked="0"/>
    </xf>
    <xf numFmtId="14" fontId="2" fillId="0" borderId="0" xfId="0" applyNumberFormat="1" applyFont="1" applyAlignment="1">
      <alignment horizontal="left" vertical="center" wrapText="1"/>
    </xf>
    <xf numFmtId="14" fontId="15" fillId="0" borderId="1" xfId="0" applyNumberFormat="1" applyFont="1" applyBorder="1" applyAlignment="1">
      <alignment horizontal="center" vertical="center" wrapText="1"/>
    </xf>
    <xf numFmtId="0" fontId="15" fillId="0" borderId="1" xfId="0" applyFont="1" applyBorder="1" applyAlignment="1">
      <alignment vertical="center" wrapText="1"/>
    </xf>
    <xf numFmtId="0" fontId="15" fillId="0" borderId="0" xfId="0" applyFont="1" applyAlignment="1">
      <alignment horizontal="center" vertical="center" wrapText="1"/>
    </xf>
    <xf numFmtId="0" fontId="14" fillId="0" borderId="0" xfId="2" applyFont="1" applyAlignment="1">
      <alignment horizontal="left" vertical="center" wrapText="1"/>
    </xf>
    <xf numFmtId="0" fontId="6" fillId="5" borderId="0" xfId="2" applyFont="1" applyFill="1" applyAlignment="1">
      <alignment horizontal="left" vertical="center" wrapText="1"/>
    </xf>
    <xf numFmtId="0" fontId="14" fillId="0" borderId="0" xfId="2" applyFont="1" applyAlignment="1">
      <alignment vertical="center" wrapText="1"/>
    </xf>
    <xf numFmtId="0" fontId="14" fillId="0" borderId="0" xfId="2" applyFont="1" applyAlignment="1">
      <alignment horizontal="center" vertical="center" wrapText="1"/>
    </xf>
    <xf numFmtId="0" fontId="6" fillId="0" borderId="0" xfId="2" applyFont="1" applyAlignment="1" applyProtection="1">
      <alignment horizontal="left" vertical="justify" wrapText="1"/>
      <protection locked="0"/>
    </xf>
    <xf numFmtId="0" fontId="14" fillId="0" borderId="0" xfId="2" applyFont="1" applyAlignment="1">
      <alignment horizontal="right" vertical="center" wrapText="1"/>
    </xf>
    <xf numFmtId="14" fontId="6" fillId="0" borderId="0" xfId="2" applyNumberFormat="1" applyFont="1" applyAlignment="1" applyProtection="1">
      <alignment horizontal="center" vertical="center" wrapText="1"/>
      <protection locked="0"/>
    </xf>
    <xf numFmtId="0" fontId="14" fillId="0" borderId="0" xfId="2" applyFont="1" applyAlignment="1">
      <alignment horizontal="center" vertical="center"/>
    </xf>
    <xf numFmtId="0" fontId="14" fillId="0" borderId="0" xfId="0" applyFont="1" applyAlignment="1">
      <alignment horizontal="left" vertical="center" wrapText="1"/>
    </xf>
    <xf numFmtId="49" fontId="14" fillId="0" borderId="0" xfId="0" applyNumberFormat="1" applyFont="1" applyAlignment="1" applyProtection="1">
      <alignment horizontal="left" vertical="center" wrapText="1"/>
      <protection locked="0"/>
    </xf>
    <xf numFmtId="0" fontId="3" fillId="2" borderId="0" xfId="2" applyFont="1" applyFill="1" applyAlignment="1">
      <alignment horizontal="center"/>
    </xf>
    <xf numFmtId="0" fontId="32" fillId="2" borderId="0" xfId="2" applyFont="1" applyFill="1" applyAlignment="1">
      <alignment vertical="center" wrapText="1"/>
    </xf>
    <xf numFmtId="14" fontId="2" fillId="0" borderId="0" xfId="0" applyNumberFormat="1" applyFont="1" applyAlignment="1">
      <alignment horizontal="right" vertical="center" wrapText="1"/>
    </xf>
    <xf numFmtId="0" fontId="15" fillId="0" borderId="0" xfId="0" applyFont="1" applyAlignment="1">
      <alignment horizontal="right" vertical="center" wrapText="1"/>
    </xf>
    <xf numFmtId="14" fontId="2" fillId="0" borderId="0" xfId="0" applyNumberFormat="1" applyFont="1" applyAlignment="1">
      <alignment vertical="center" wrapText="1"/>
    </xf>
    <xf numFmtId="14" fontId="15" fillId="0" borderId="0" xfId="0" applyNumberFormat="1" applyFont="1" applyAlignment="1">
      <alignment horizontal="center" vertical="center" wrapText="1"/>
    </xf>
    <xf numFmtId="0" fontId="2" fillId="2" borderId="15" xfId="2" applyFill="1" applyBorder="1"/>
    <xf numFmtId="0" fontId="15" fillId="0" borderId="11" xfId="2" applyFont="1" applyBorder="1" applyAlignment="1">
      <alignment horizontal="center" vertical="center" wrapText="1"/>
    </xf>
    <xf numFmtId="0" fontId="15" fillId="0" borderId="9" xfId="2" applyFont="1" applyBorder="1" applyAlignment="1">
      <alignment horizontal="center" vertical="center" wrapText="1"/>
    </xf>
    <xf numFmtId="0" fontId="15" fillId="0" borderId="46" xfId="2" applyFont="1" applyBorder="1" applyAlignment="1">
      <alignment horizontal="center" vertical="center" wrapText="1"/>
    </xf>
    <xf numFmtId="0" fontId="39" fillId="5" borderId="15" xfId="4" quotePrefix="1" applyFont="1" applyFill="1" applyBorder="1" applyAlignment="1">
      <alignment horizontal="justify" vertical="center" wrapText="1"/>
    </xf>
    <xf numFmtId="0" fontId="39" fillId="5" borderId="0" xfId="4" quotePrefix="1" applyFont="1" applyFill="1" applyAlignment="1">
      <alignment horizontal="justify" vertical="center" wrapText="1"/>
    </xf>
    <xf numFmtId="0" fontId="39" fillId="5" borderId="2" xfId="4" quotePrefix="1" applyFont="1" applyFill="1" applyBorder="1" applyAlignment="1">
      <alignment horizontal="justify" vertical="center" wrapText="1"/>
    </xf>
    <xf numFmtId="0" fontId="37" fillId="5" borderId="42" xfId="4" quotePrefix="1" applyFont="1" applyFill="1" applyBorder="1" applyAlignment="1">
      <alignment horizontal="left" vertical="top" wrapText="1"/>
    </xf>
    <xf numFmtId="0" fontId="37" fillId="5" borderId="43" xfId="4" quotePrefix="1" applyFont="1" applyFill="1" applyBorder="1" applyAlignment="1">
      <alignment horizontal="left" vertical="top" wrapText="1"/>
    </xf>
    <xf numFmtId="0" fontId="37" fillId="5" borderId="44" xfId="4" quotePrefix="1" applyFont="1" applyFill="1" applyBorder="1" applyAlignment="1">
      <alignment horizontal="left" vertical="top" wrapText="1"/>
    </xf>
    <xf numFmtId="0" fontId="39" fillId="5" borderId="42" xfId="4" quotePrefix="1" applyFont="1" applyFill="1" applyBorder="1" applyAlignment="1">
      <alignment horizontal="left" vertical="top" wrapText="1"/>
    </xf>
    <xf numFmtId="0" fontId="39" fillId="5" borderId="43" xfId="4" quotePrefix="1" applyFont="1" applyFill="1" applyBorder="1" applyAlignment="1">
      <alignment horizontal="left" vertical="top" wrapText="1"/>
    </xf>
    <xf numFmtId="0" fontId="39" fillId="5" borderId="44" xfId="4" quotePrefix="1" applyFont="1" applyFill="1" applyBorder="1" applyAlignment="1">
      <alignment horizontal="left" vertical="top" wrapText="1"/>
    </xf>
    <xf numFmtId="0" fontId="37" fillId="5" borderId="0" xfId="4" quotePrefix="1" applyFont="1" applyFill="1" applyAlignment="1">
      <alignment horizontal="left" vertical="top" wrapText="1"/>
    </xf>
    <xf numFmtId="0" fontId="37" fillId="5" borderId="2" xfId="4" quotePrefix="1" applyFont="1" applyFill="1" applyBorder="1" applyAlignment="1">
      <alignment horizontal="left" vertical="top" wrapText="1"/>
    </xf>
    <xf numFmtId="0" fontId="37" fillId="5" borderId="66" xfId="4" quotePrefix="1" applyFont="1" applyFill="1" applyBorder="1" applyAlignment="1">
      <alignment horizontal="left" vertical="top" wrapText="1"/>
    </xf>
    <xf numFmtId="0" fontId="37" fillId="5" borderId="10" xfId="4" quotePrefix="1" applyFont="1" applyFill="1" applyBorder="1" applyAlignment="1">
      <alignment horizontal="left" vertical="top" wrapText="1"/>
    </xf>
    <xf numFmtId="0" fontId="37" fillId="5" borderId="68" xfId="4" quotePrefix="1" applyFont="1" applyFill="1" applyBorder="1" applyAlignment="1">
      <alignment horizontal="left" vertical="top" wrapText="1"/>
    </xf>
    <xf numFmtId="0" fontId="43" fillId="5" borderId="43" xfId="5" applyFont="1" applyFill="1" applyBorder="1" applyAlignment="1">
      <alignment horizontal="left" vertical="top" wrapText="1" readingOrder="1"/>
    </xf>
    <xf numFmtId="0" fontId="44" fillId="5" borderId="43" xfId="4" applyFont="1" applyFill="1" applyBorder="1" applyAlignment="1">
      <alignment horizontal="justify" vertical="center" wrapText="1"/>
    </xf>
    <xf numFmtId="0" fontId="37" fillId="5" borderId="42" xfId="4" quotePrefix="1" applyFont="1" applyFill="1" applyBorder="1" applyAlignment="1">
      <alignment vertical="top" wrapText="1"/>
    </xf>
    <xf numFmtId="0" fontId="37" fillId="5" borderId="43" xfId="4" quotePrefix="1" applyFont="1" applyFill="1" applyBorder="1" applyAlignment="1">
      <alignment vertical="top" wrapText="1"/>
    </xf>
    <xf numFmtId="0" fontId="37" fillId="5" borderId="44" xfId="4" quotePrefix="1" applyFont="1" applyFill="1" applyBorder="1" applyAlignment="1">
      <alignment vertical="top" wrapText="1"/>
    </xf>
    <xf numFmtId="0" fontId="37" fillId="5" borderId="0" xfId="4" quotePrefix="1" applyFont="1" applyFill="1" applyAlignment="1">
      <alignment vertical="top" wrapText="1"/>
    </xf>
    <xf numFmtId="0" fontId="0" fillId="5" borderId="0" xfId="0" applyFill="1" applyAlignment="1">
      <alignment wrapText="1"/>
    </xf>
    <xf numFmtId="0" fontId="35" fillId="5" borderId="42" xfId="4" applyFont="1" applyFill="1" applyBorder="1" applyAlignment="1">
      <alignment wrapText="1"/>
    </xf>
    <xf numFmtId="0" fontId="35" fillId="5" borderId="43" xfId="4" applyFont="1" applyFill="1" applyBorder="1" applyAlignment="1">
      <alignment wrapText="1"/>
    </xf>
    <xf numFmtId="0" fontId="35" fillId="5" borderId="44" xfId="4" applyFont="1" applyFill="1" applyBorder="1" applyAlignment="1">
      <alignment wrapText="1"/>
    </xf>
    <xf numFmtId="0" fontId="35" fillId="5" borderId="15" xfId="4" applyFont="1" applyFill="1" applyBorder="1" applyAlignment="1">
      <alignment wrapText="1"/>
    </xf>
    <xf numFmtId="0" fontId="35" fillId="5" borderId="2" xfId="4" applyFont="1" applyFill="1" applyBorder="1" applyAlignment="1">
      <alignment wrapText="1"/>
    </xf>
    <xf numFmtId="0" fontId="35" fillId="5" borderId="14" xfId="4" applyFont="1" applyFill="1" applyBorder="1" applyAlignment="1">
      <alignment wrapText="1"/>
    </xf>
    <xf numFmtId="0" fontId="35" fillId="5" borderId="13" xfId="4" applyFont="1" applyFill="1" applyBorder="1" applyAlignment="1">
      <alignment wrapText="1"/>
    </xf>
    <xf numFmtId="0" fontId="35" fillId="5" borderId="12" xfId="4" applyFont="1" applyFill="1" applyBorder="1" applyAlignment="1">
      <alignment wrapText="1"/>
    </xf>
    <xf numFmtId="0" fontId="35" fillId="5" borderId="0" xfId="4" applyFont="1" applyFill="1" applyAlignment="1">
      <alignment wrapText="1"/>
    </xf>
    <xf numFmtId="0" fontId="37" fillId="5" borderId="15" xfId="4" quotePrefix="1" applyFont="1" applyFill="1" applyBorder="1" applyAlignment="1">
      <alignment vertical="top" wrapText="1"/>
    </xf>
    <xf numFmtId="0" fontId="37" fillId="5" borderId="2" xfId="4" quotePrefix="1" applyFont="1" applyFill="1" applyBorder="1" applyAlignment="1">
      <alignment vertical="top" wrapText="1"/>
    </xf>
    <xf numFmtId="0" fontId="38" fillId="5" borderId="0" xfId="4" quotePrefix="1" applyFont="1" applyFill="1" applyAlignment="1">
      <alignment horizontal="left" vertical="top" wrapText="1"/>
    </xf>
    <xf numFmtId="0" fontId="41" fillId="5" borderId="0" xfId="4" applyFont="1" applyFill="1" applyAlignment="1">
      <alignment horizontal="left" vertical="center" wrapText="1"/>
    </xf>
    <xf numFmtId="0" fontId="35" fillId="5" borderId="0" xfId="4" applyFont="1" applyFill="1" applyAlignment="1">
      <alignment horizontal="left" vertical="center" wrapText="1"/>
    </xf>
    <xf numFmtId="0" fontId="35" fillId="5" borderId="0" xfId="4" quotePrefix="1" applyFont="1" applyFill="1" applyAlignment="1">
      <alignment horizontal="left" vertical="center" wrapText="1"/>
    </xf>
    <xf numFmtId="0" fontId="41" fillId="13" borderId="3" xfId="4" applyFont="1" applyFill="1" applyBorder="1" applyAlignment="1">
      <alignment horizontal="center" wrapText="1"/>
    </xf>
    <xf numFmtId="0" fontId="35" fillId="5" borderId="0" xfId="4" applyFont="1" applyFill="1"/>
    <xf numFmtId="0" fontId="43" fillId="5" borderId="0" xfId="0" applyFont="1" applyFill="1" applyAlignment="1">
      <alignment horizontal="left" vertical="center" wrapText="1"/>
    </xf>
    <xf numFmtId="0" fontId="44" fillId="5" borderId="0" xfId="0" applyFont="1" applyFill="1" applyAlignment="1">
      <alignment horizontal="left" vertical="top" wrapText="1"/>
    </xf>
    <xf numFmtId="0" fontId="41" fillId="5" borderId="3" xfId="4" applyFont="1" applyFill="1" applyBorder="1" applyAlignment="1">
      <alignment horizontal="center" vertical="center"/>
    </xf>
    <xf numFmtId="0" fontId="41" fillId="5" borderId="3" xfId="4" applyFont="1" applyFill="1" applyBorder="1" applyAlignment="1">
      <alignment horizontal="center" vertical="center" wrapText="1"/>
    </xf>
    <xf numFmtId="0" fontId="39" fillId="0" borderId="42" xfId="4" quotePrefix="1" applyFont="1" applyBorder="1" applyAlignment="1">
      <alignment horizontal="left" vertical="top" wrapText="1"/>
    </xf>
    <xf numFmtId="0" fontId="39" fillId="0" borderId="43" xfId="4" quotePrefix="1" applyFont="1" applyBorder="1" applyAlignment="1">
      <alignment horizontal="left" vertical="top" wrapText="1"/>
    </xf>
    <xf numFmtId="0" fontId="39" fillId="0" borderId="44" xfId="4" quotePrefix="1" applyFont="1" applyBorder="1" applyAlignment="1">
      <alignment horizontal="left" vertical="top" wrapText="1"/>
    </xf>
    <xf numFmtId="0" fontId="0" fillId="0" borderId="0" xfId="0" applyAlignment="1">
      <alignment wrapText="1"/>
    </xf>
    <xf numFmtId="0" fontId="4" fillId="0" borderId="6" xfId="2" applyFont="1" applyBorder="1" applyAlignment="1">
      <alignment horizontal="left" vertical="center" wrapText="1"/>
    </xf>
    <xf numFmtId="0" fontId="4" fillId="0" borderId="1" xfId="2" applyFont="1" applyBorder="1" applyAlignment="1">
      <alignment horizontal="left" vertical="center" wrapText="1"/>
    </xf>
    <xf numFmtId="0" fontId="4" fillId="0" borderId="28" xfId="2" applyFont="1" applyBorder="1" applyAlignment="1">
      <alignment horizontal="left" vertical="center" wrapText="1"/>
    </xf>
    <xf numFmtId="9" fontId="5" fillId="0" borderId="72" xfId="2" applyNumberFormat="1" applyFont="1" applyBorder="1" applyAlignment="1">
      <alignment horizontal="center" vertical="center" wrapText="1"/>
    </xf>
    <xf numFmtId="0" fontId="21" fillId="0" borderId="0" xfId="0" applyFont="1" applyAlignment="1">
      <alignment horizontal="center" vertical="center" wrapText="1"/>
    </xf>
    <xf numFmtId="9" fontId="21" fillId="0" borderId="0" xfId="0" applyNumberFormat="1" applyFont="1" applyAlignment="1">
      <alignment horizontal="center" vertical="center" wrapText="1"/>
    </xf>
    <xf numFmtId="9" fontId="3" fillId="0" borderId="0" xfId="2" applyNumberFormat="1" applyFont="1" applyAlignment="1">
      <alignment vertical="center" wrapText="1"/>
    </xf>
    <xf numFmtId="9" fontId="4" fillId="0" borderId="6" xfId="0" applyNumberFormat="1" applyFont="1" applyBorder="1" applyAlignment="1">
      <alignment horizontal="center" vertical="center" wrapText="1"/>
    </xf>
    <xf numFmtId="9" fontId="4" fillId="0" borderId="1" xfId="0" applyNumberFormat="1" applyFont="1" applyBorder="1" applyAlignment="1">
      <alignment horizontal="center" vertical="center" wrapText="1"/>
    </xf>
    <xf numFmtId="9" fontId="4" fillId="0" borderId="28" xfId="0" applyNumberFormat="1" applyFont="1" applyBorder="1" applyAlignment="1">
      <alignment horizontal="center" vertical="center" wrapText="1"/>
    </xf>
    <xf numFmtId="9" fontId="4" fillId="0" borderId="0" xfId="2" applyNumberFormat="1" applyFont="1" applyAlignment="1">
      <alignment horizontal="center" vertical="center" wrapText="1"/>
    </xf>
    <xf numFmtId="0" fontId="8" fillId="5" borderId="5" xfId="0" applyFont="1" applyFill="1" applyBorder="1" applyAlignment="1">
      <alignment wrapText="1"/>
    </xf>
    <xf numFmtId="0" fontId="25" fillId="0" borderId="1" xfId="2" applyFont="1" applyBorder="1" applyAlignment="1">
      <alignment horizontal="left" vertical="center"/>
    </xf>
    <xf numFmtId="0" fontId="15" fillId="0" borderId="73" xfId="2" applyFont="1" applyBorder="1" applyAlignment="1">
      <alignment vertical="center" wrapText="1"/>
    </xf>
    <xf numFmtId="0" fontId="5" fillId="0" borderId="15" xfId="2" applyFont="1" applyBorder="1" applyAlignment="1">
      <alignment vertical="center" wrapText="1"/>
    </xf>
    <xf numFmtId="0" fontId="5" fillId="0" borderId="34" xfId="2" applyFont="1" applyBorder="1" applyAlignment="1">
      <alignment horizontal="center" vertical="center" wrapText="1"/>
    </xf>
    <xf numFmtId="0" fontId="5" fillId="0" borderId="25" xfId="2" applyFont="1" applyBorder="1" applyAlignment="1">
      <alignment horizontal="center" vertical="center" wrapText="1"/>
    </xf>
    <xf numFmtId="0" fontId="6" fillId="0" borderId="26" xfId="2" applyFont="1" applyBorder="1" applyAlignment="1">
      <alignment horizontal="justify" vertical="center" wrapText="1"/>
    </xf>
    <xf numFmtId="0" fontId="6" fillId="0" borderId="29" xfId="2" applyFont="1" applyBorder="1" applyAlignment="1">
      <alignment horizontal="justify" vertical="center" wrapText="1"/>
    </xf>
    <xf numFmtId="9" fontId="5" fillId="0" borderId="20" xfId="2" applyNumberFormat="1" applyFont="1" applyBorder="1" applyAlignment="1">
      <alignment horizontal="center" vertical="center" wrapText="1"/>
    </xf>
    <xf numFmtId="0" fontId="5" fillId="0" borderId="31" xfId="2" applyFont="1" applyBorder="1" applyAlignment="1">
      <alignment horizontal="center" vertical="center" wrapText="1"/>
    </xf>
    <xf numFmtId="0" fontId="5" fillId="0" borderId="28" xfId="2" applyFont="1" applyBorder="1" applyAlignment="1">
      <alignment horizontal="center" vertical="center" wrapText="1"/>
    </xf>
    <xf numFmtId="0" fontId="5" fillId="0" borderId="28" xfId="2" applyFont="1" applyBorder="1" applyAlignment="1">
      <alignment vertical="center" wrapText="1"/>
    </xf>
    <xf numFmtId="9" fontId="5" fillId="0" borderId="28" xfId="2" applyNumberFormat="1" applyFont="1" applyBorder="1" applyAlignment="1">
      <alignment horizontal="center" vertical="center" wrapText="1"/>
    </xf>
    <xf numFmtId="9" fontId="5" fillId="0" borderId="29" xfId="2" applyNumberFormat="1" applyFont="1" applyBorder="1" applyAlignment="1">
      <alignment horizontal="center" vertical="center" wrapText="1"/>
    </xf>
    <xf numFmtId="0" fontId="2" fillId="0" borderId="24" xfId="2" applyBorder="1" applyAlignment="1">
      <alignment horizontal="center" vertical="center" wrapText="1"/>
    </xf>
    <xf numFmtId="0" fontId="2" fillId="0" borderId="4" xfId="2" applyBorder="1" applyAlignment="1">
      <alignment horizontal="justify" vertical="center" wrapText="1"/>
    </xf>
    <xf numFmtId="0" fontId="2" fillId="4" borderId="4" xfId="2" applyFill="1" applyBorder="1" applyAlignment="1" applyProtection="1">
      <alignment horizontal="justify" vertical="center" wrapText="1"/>
      <protection locked="0"/>
    </xf>
    <xf numFmtId="0" fontId="15" fillId="0" borderId="75" xfId="2" applyFont="1" applyBorder="1" applyAlignment="1">
      <alignment horizontal="center" vertical="center" wrapText="1"/>
    </xf>
    <xf numFmtId="0" fontId="15" fillId="0" borderId="76" xfId="2" applyFont="1" applyBorder="1" applyAlignment="1">
      <alignment horizontal="center" vertical="center" wrapText="1"/>
    </xf>
    <xf numFmtId="0" fontId="15" fillId="0" borderId="77" xfId="2" applyFont="1" applyBorder="1" applyAlignment="1">
      <alignment horizontal="center" vertical="center" wrapText="1"/>
    </xf>
    <xf numFmtId="14" fontId="15" fillId="0" borderId="76" xfId="2" applyNumberFormat="1" applyFont="1" applyBorder="1" applyAlignment="1">
      <alignment horizontal="center" vertical="center" wrapText="1"/>
    </xf>
    <xf numFmtId="0" fontId="15" fillId="0" borderId="78" xfId="2" applyFont="1" applyBorder="1" applyAlignment="1">
      <alignment horizontal="center" vertical="center" wrapText="1"/>
    </xf>
    <xf numFmtId="0" fontId="0" fillId="0" borderId="1" xfId="0" applyBorder="1" applyAlignment="1">
      <alignment wrapText="1"/>
    </xf>
    <xf numFmtId="0" fontId="0" fillId="0" borderId="1" xfId="0" applyBorder="1" applyAlignment="1">
      <alignment horizontal="center" vertical="center"/>
    </xf>
    <xf numFmtId="9" fontId="0" fillId="0" borderId="1" xfId="0" applyNumberFormat="1" applyBorder="1" applyAlignment="1">
      <alignment horizontal="center" vertical="center"/>
    </xf>
    <xf numFmtId="0" fontId="6" fillId="0" borderId="1" xfId="0" applyFont="1" applyBorder="1" applyAlignment="1">
      <alignment horizontal="center" vertical="center" wrapText="1"/>
    </xf>
    <xf numFmtId="0" fontId="4" fillId="0" borderId="1" xfId="2" applyFont="1" applyBorder="1" applyAlignment="1">
      <alignment horizontal="center" vertical="center" wrapText="1"/>
    </xf>
    <xf numFmtId="14" fontId="2" fillId="0" borderId="1" xfId="0" applyNumberFormat="1" applyFont="1" applyBorder="1" applyAlignment="1">
      <alignment horizontal="center" vertical="center" wrapText="1"/>
    </xf>
    <xf numFmtId="0" fontId="4" fillId="4" borderId="6" xfId="2" applyFont="1" applyFill="1" applyBorder="1" applyAlignment="1" applyProtection="1">
      <alignment horizontal="center" vertical="center" wrapText="1"/>
      <protection locked="0"/>
    </xf>
    <xf numFmtId="0" fontId="4" fillId="0" borderId="6" xfId="2" applyFont="1" applyBorder="1" applyAlignment="1">
      <alignment horizontal="center" vertical="center" wrapText="1"/>
    </xf>
    <xf numFmtId="0" fontId="4" fillId="4" borderId="1" xfId="2" applyFont="1" applyFill="1" applyBorder="1" applyAlignment="1" applyProtection="1">
      <alignment horizontal="center" vertical="center" wrapText="1"/>
      <protection locked="0"/>
    </xf>
    <xf numFmtId="0" fontId="2" fillId="0" borderId="1" xfId="2" applyBorder="1" applyAlignment="1">
      <alignment horizontal="center" vertical="center" wrapText="1"/>
    </xf>
    <xf numFmtId="0" fontId="2" fillId="0" borderId="4" xfId="2" applyBorder="1" applyAlignment="1">
      <alignment horizontal="center" vertical="center" wrapText="1"/>
    </xf>
    <xf numFmtId="14" fontId="2" fillId="4" borderId="1" xfId="2" applyNumberFormat="1" applyFill="1" applyBorder="1" applyAlignment="1" applyProtection="1">
      <alignment horizontal="center" vertical="center" wrapText="1"/>
      <protection locked="0"/>
    </xf>
    <xf numFmtId="0" fontId="2" fillId="4" borderId="4" xfId="2" applyFill="1" applyBorder="1" applyAlignment="1" applyProtection="1">
      <alignment horizontal="center" vertical="center" wrapText="1"/>
      <protection locked="0"/>
    </xf>
    <xf numFmtId="0" fontId="2" fillId="4" borderId="1" xfId="2" applyFill="1" applyBorder="1" applyAlignment="1" applyProtection="1">
      <alignment horizontal="center" vertical="center" wrapText="1"/>
      <protection locked="0"/>
    </xf>
    <xf numFmtId="0" fontId="22" fillId="4" borderId="0" xfId="0" applyFont="1" applyFill="1" applyAlignment="1">
      <alignment horizontal="justify" vertical="center" wrapText="1"/>
    </xf>
    <xf numFmtId="0" fontId="4" fillId="4" borderId="4" xfId="2" applyFont="1" applyFill="1" applyBorder="1" applyAlignment="1" applyProtection="1">
      <alignment horizontal="center" vertical="center" wrapText="1"/>
      <protection locked="0"/>
    </xf>
    <xf numFmtId="0" fontId="22" fillId="4" borderId="6" xfId="0" applyFont="1" applyFill="1" applyBorder="1" applyAlignment="1">
      <alignment horizontal="justify" vertical="center" wrapText="1"/>
    </xf>
    <xf numFmtId="0" fontId="22" fillId="4" borderId="1" xfId="0" applyFont="1" applyFill="1" applyBorder="1" applyAlignment="1">
      <alignment horizontal="justify" vertical="center" wrapText="1"/>
    </xf>
    <xf numFmtId="0" fontId="2" fillId="8" borderId="1" xfId="2" applyFill="1" applyBorder="1" applyAlignment="1">
      <alignment horizontal="justify" vertical="center" wrapText="1"/>
    </xf>
    <xf numFmtId="0" fontId="6" fillId="3" borderId="1" xfId="0" applyFont="1" applyFill="1" applyBorder="1" applyAlignment="1">
      <alignment horizontal="center" vertical="center" wrapText="1"/>
    </xf>
    <xf numFmtId="0" fontId="6" fillId="5" borderId="1" xfId="2" applyFont="1" applyFill="1" applyBorder="1" applyAlignment="1">
      <alignment horizontal="left" vertical="center" wrapText="1"/>
    </xf>
    <xf numFmtId="0" fontId="6" fillId="5" borderId="0" xfId="2" applyFont="1" applyFill="1" applyAlignment="1">
      <alignment horizontal="left" vertical="center" wrapText="1"/>
    </xf>
    <xf numFmtId="0" fontId="15" fillId="0" borderId="39" xfId="2" applyFont="1" applyBorder="1" applyAlignment="1">
      <alignment horizontal="center" vertical="center" textRotation="90" wrapText="1"/>
    </xf>
    <xf numFmtId="0" fontId="15" fillId="0" borderId="40" xfId="2" applyFont="1" applyBorder="1" applyAlignment="1">
      <alignment horizontal="center" vertical="center" textRotation="90" wrapText="1"/>
    </xf>
    <xf numFmtId="0" fontId="15" fillId="0" borderId="33" xfId="2" applyFont="1" applyBorder="1" applyAlignment="1">
      <alignment horizontal="center" vertical="center" textRotation="90" wrapText="1"/>
    </xf>
    <xf numFmtId="0" fontId="15" fillId="0" borderId="75" xfId="2" applyFont="1" applyBorder="1" applyAlignment="1">
      <alignment horizontal="center" vertical="center" wrapText="1"/>
    </xf>
    <xf numFmtId="0" fontId="15" fillId="0" borderId="76" xfId="2" applyFont="1" applyBorder="1" applyAlignment="1">
      <alignment horizontal="center" vertical="center" wrapText="1"/>
    </xf>
    <xf numFmtId="0" fontId="15" fillId="0" borderId="78" xfId="2" applyFont="1" applyBorder="1" applyAlignment="1">
      <alignment horizontal="center" vertical="center" wrapText="1"/>
    </xf>
    <xf numFmtId="0" fontId="15" fillId="0" borderId="36" xfId="2" applyFont="1" applyBorder="1" applyAlignment="1">
      <alignment horizontal="center" vertical="center" wrapText="1"/>
    </xf>
    <xf numFmtId="0" fontId="15" fillId="0" borderId="31" xfId="2" applyFont="1" applyBorder="1" applyAlignment="1">
      <alignment horizontal="center" vertical="center" wrapText="1"/>
    </xf>
    <xf numFmtId="0" fontId="15" fillId="0" borderId="32" xfId="2" applyFont="1" applyBorder="1" applyAlignment="1">
      <alignment horizontal="center" vertical="center" wrapText="1"/>
    </xf>
    <xf numFmtId="0" fontId="34" fillId="12" borderId="30" xfId="4" applyFont="1" applyFill="1" applyBorder="1" applyAlignment="1">
      <alignment horizontal="center" vertical="center" wrapText="1"/>
    </xf>
    <xf numFmtId="0" fontId="34" fillId="12" borderId="31" xfId="4" applyFont="1" applyFill="1" applyBorder="1" applyAlignment="1">
      <alignment horizontal="center" vertical="center" wrapText="1"/>
    </xf>
    <xf numFmtId="0" fontId="34" fillId="12" borderId="32" xfId="4" applyFont="1" applyFill="1" applyBorder="1" applyAlignment="1">
      <alignment horizontal="center" vertical="center" wrapText="1"/>
    </xf>
    <xf numFmtId="0" fontId="35" fillId="0" borderId="15" xfId="4" quotePrefix="1" applyFont="1" applyBorder="1" applyAlignment="1">
      <alignment horizontal="left" vertical="center" wrapText="1"/>
    </xf>
    <xf numFmtId="0" fontId="35" fillId="0" borderId="0" xfId="4" quotePrefix="1" applyFont="1" applyAlignment="1">
      <alignment horizontal="left" vertical="center" wrapText="1"/>
    </xf>
    <xf numFmtId="0" fontId="35" fillId="0" borderId="2" xfId="4" quotePrefix="1" applyFont="1" applyBorder="1" applyAlignment="1">
      <alignment horizontal="left" vertical="center" wrapText="1"/>
    </xf>
    <xf numFmtId="0" fontId="35" fillId="0" borderId="45" xfId="4" quotePrefix="1" applyFont="1" applyBorder="1" applyAlignment="1">
      <alignment horizontal="left" vertical="center" wrapText="1"/>
    </xf>
    <xf numFmtId="0" fontId="35" fillId="0" borderId="9" xfId="4" quotePrefix="1" applyFont="1" applyBorder="1" applyAlignment="1">
      <alignment horizontal="left" vertical="center" wrapText="1"/>
    </xf>
    <xf numFmtId="0" fontId="35" fillId="0" borderId="46" xfId="4" quotePrefix="1" applyFont="1" applyBorder="1" applyAlignment="1">
      <alignment horizontal="left" vertical="center" wrapText="1"/>
    </xf>
    <xf numFmtId="0" fontId="37" fillId="5" borderId="42" xfId="4" quotePrefix="1" applyFont="1" applyFill="1" applyBorder="1" applyAlignment="1">
      <alignment horizontal="left" vertical="top" wrapText="1"/>
    </xf>
    <xf numFmtId="0" fontId="38" fillId="5" borderId="43" xfId="4" quotePrefix="1" applyFont="1" applyFill="1" applyBorder="1" applyAlignment="1">
      <alignment horizontal="left" vertical="top" wrapText="1"/>
    </xf>
    <xf numFmtId="0" fontId="38" fillId="5" borderId="44" xfId="4" quotePrefix="1" applyFont="1" applyFill="1" applyBorder="1" applyAlignment="1">
      <alignment horizontal="left" vertical="top" wrapText="1"/>
    </xf>
    <xf numFmtId="0" fontId="39" fillId="5" borderId="45" xfId="4" quotePrefix="1" applyFont="1" applyFill="1" applyBorder="1" applyAlignment="1">
      <alignment horizontal="justify" vertical="center" wrapText="1"/>
    </xf>
    <xf numFmtId="0" fontId="39" fillId="5" borderId="9" xfId="4" quotePrefix="1" applyFont="1" applyFill="1" applyBorder="1" applyAlignment="1">
      <alignment horizontal="justify" vertical="center" wrapText="1"/>
    </xf>
    <xf numFmtId="0" fontId="39" fillId="5" borderId="46" xfId="4" quotePrefix="1" applyFont="1" applyFill="1" applyBorder="1" applyAlignment="1">
      <alignment horizontal="justify" vertical="center" wrapText="1"/>
    </xf>
    <xf numFmtId="0" fontId="43" fillId="13" borderId="69" xfId="5" applyFont="1" applyFill="1" applyBorder="1" applyAlignment="1">
      <alignment horizontal="center" vertical="center" wrapText="1"/>
    </xf>
    <xf numFmtId="0" fontId="43" fillId="13" borderId="48" xfId="5" applyFont="1" applyFill="1" applyBorder="1" applyAlignment="1">
      <alignment horizontal="center" vertical="center" wrapText="1"/>
    </xf>
    <xf numFmtId="0" fontId="43" fillId="13" borderId="49" xfId="4" applyFont="1" applyFill="1" applyBorder="1" applyAlignment="1">
      <alignment horizontal="center" vertical="center" wrapText="1"/>
    </xf>
    <xf numFmtId="0" fontId="43" fillId="13" borderId="50" xfId="4" applyFont="1" applyFill="1" applyBorder="1" applyAlignment="1">
      <alignment horizontal="center" vertical="center" wrapText="1"/>
    </xf>
    <xf numFmtId="0" fontId="39" fillId="5" borderId="42" xfId="4" quotePrefix="1" applyFont="1" applyFill="1" applyBorder="1" applyAlignment="1">
      <alignment horizontal="left" vertical="top" wrapText="1"/>
    </xf>
    <xf numFmtId="0" fontId="39" fillId="5" borderId="43" xfId="4" quotePrefix="1" applyFont="1" applyFill="1" applyBorder="1" applyAlignment="1">
      <alignment horizontal="left" vertical="top" wrapText="1"/>
    </xf>
    <xf numFmtId="0" fontId="39" fillId="5" borderId="44" xfId="4" quotePrefix="1" applyFont="1" applyFill="1" applyBorder="1" applyAlignment="1">
      <alignment horizontal="left" vertical="top" wrapText="1"/>
    </xf>
    <xf numFmtId="0" fontId="39" fillId="4" borderId="42" xfId="4" quotePrefix="1" applyFont="1" applyFill="1" applyBorder="1" applyAlignment="1">
      <alignment horizontal="left" vertical="top" wrapText="1"/>
    </xf>
    <xf numFmtId="0" fontId="39" fillId="4" borderId="43" xfId="4" quotePrefix="1" applyFont="1" applyFill="1" applyBorder="1" applyAlignment="1">
      <alignment horizontal="left" vertical="top" wrapText="1"/>
    </xf>
    <xf numFmtId="0" fontId="39" fillId="4" borderId="44" xfId="4" quotePrefix="1" applyFont="1" applyFill="1" applyBorder="1" applyAlignment="1">
      <alignment horizontal="left" vertical="top" wrapText="1"/>
    </xf>
    <xf numFmtId="0" fontId="37" fillId="5" borderId="43" xfId="4" quotePrefix="1" applyFont="1" applyFill="1" applyBorder="1" applyAlignment="1">
      <alignment horizontal="left" vertical="top" wrapText="1"/>
    </xf>
    <xf numFmtId="0" fontId="37" fillId="5" borderId="44" xfId="4" quotePrefix="1" applyFont="1" applyFill="1" applyBorder="1" applyAlignment="1">
      <alignment horizontal="left" vertical="top" wrapText="1"/>
    </xf>
    <xf numFmtId="0" fontId="43" fillId="5" borderId="51" xfId="5" applyFont="1" applyFill="1" applyBorder="1" applyAlignment="1">
      <alignment horizontal="left" vertical="top" wrapText="1" readingOrder="1"/>
    </xf>
    <xf numFmtId="0" fontId="43" fillId="5" borderId="52" xfId="5" applyFont="1" applyFill="1" applyBorder="1" applyAlignment="1">
      <alignment horizontal="left" vertical="top" wrapText="1" readingOrder="1"/>
    </xf>
    <xf numFmtId="0" fontId="44" fillId="5" borderId="53" xfId="4" applyFont="1" applyFill="1" applyBorder="1" applyAlignment="1">
      <alignment horizontal="justify" vertical="center" wrapText="1"/>
    </xf>
    <xf numFmtId="0" fontId="44" fillId="5" borderId="54" xfId="4" applyFont="1" applyFill="1" applyBorder="1" applyAlignment="1">
      <alignment horizontal="justify" vertical="center" wrapText="1"/>
    </xf>
    <xf numFmtId="0" fontId="43" fillId="5" borderId="55" xfId="0" applyFont="1" applyFill="1" applyBorder="1" applyAlignment="1">
      <alignment horizontal="left" vertical="center" wrapText="1"/>
    </xf>
    <xf numFmtId="0" fontId="43" fillId="5" borderId="56" xfId="0" applyFont="1" applyFill="1" applyBorder="1" applyAlignment="1">
      <alignment horizontal="left" vertical="center" wrapText="1"/>
    </xf>
    <xf numFmtId="0" fontId="44" fillId="5" borderId="57" xfId="4" applyFont="1" applyFill="1" applyBorder="1" applyAlignment="1">
      <alignment horizontal="justify" vertical="center" wrapText="1"/>
    </xf>
    <xf numFmtId="0" fontId="44" fillId="5" borderId="58" xfId="4" applyFont="1" applyFill="1" applyBorder="1" applyAlignment="1">
      <alignment horizontal="justify" vertical="center" wrapText="1"/>
    </xf>
    <xf numFmtId="0" fontId="43" fillId="5" borderId="71" xfId="0" applyFont="1" applyFill="1" applyBorder="1" applyAlignment="1">
      <alignment horizontal="left" vertical="center" wrapText="1"/>
    </xf>
    <xf numFmtId="0" fontId="43" fillId="5" borderId="60" xfId="0" applyFont="1" applyFill="1" applyBorder="1" applyAlignment="1">
      <alignment horizontal="left" vertical="center" wrapText="1"/>
    </xf>
    <xf numFmtId="0" fontId="43" fillId="5" borderId="61" xfId="0" applyFont="1" applyFill="1" applyBorder="1" applyAlignment="1">
      <alignment horizontal="left" vertical="center" wrapText="1"/>
    </xf>
    <xf numFmtId="0" fontId="43" fillId="5" borderId="62" xfId="0" applyFont="1" applyFill="1" applyBorder="1" applyAlignment="1">
      <alignment horizontal="left" vertical="center" wrapText="1"/>
    </xf>
    <xf numFmtId="0" fontId="44" fillId="5" borderId="63" xfId="0" applyFont="1" applyFill="1" applyBorder="1" applyAlignment="1">
      <alignment horizontal="justify" vertical="center" wrapText="1"/>
    </xf>
    <xf numFmtId="0" fontId="44" fillId="5" borderId="64" xfId="0" applyFont="1" applyFill="1" applyBorder="1" applyAlignment="1">
      <alignment horizontal="justify" vertical="center" wrapText="1"/>
    </xf>
    <xf numFmtId="0" fontId="43" fillId="13" borderId="47" xfId="5" applyFont="1" applyFill="1" applyBorder="1" applyAlignment="1">
      <alignment horizontal="center" vertical="center" wrapText="1"/>
    </xf>
    <xf numFmtId="0" fontId="37" fillId="5" borderId="15" xfId="4" quotePrefix="1" applyFont="1" applyFill="1" applyBorder="1" applyAlignment="1">
      <alignment horizontal="left" vertical="top" wrapText="1"/>
    </xf>
    <xf numFmtId="0" fontId="37" fillId="5" borderId="0" xfId="4" quotePrefix="1" applyFont="1" applyFill="1" applyAlignment="1">
      <alignment horizontal="left" vertical="top" wrapText="1"/>
    </xf>
    <xf numFmtId="0" fontId="37" fillId="5" borderId="2" xfId="4" quotePrefix="1" applyFont="1" applyFill="1" applyBorder="1" applyAlignment="1">
      <alignment horizontal="left" vertical="top" wrapText="1"/>
    </xf>
    <xf numFmtId="0" fontId="37" fillId="5" borderId="66" xfId="4" quotePrefix="1" applyFont="1" applyFill="1" applyBorder="1" applyAlignment="1">
      <alignment horizontal="left" vertical="top" wrapText="1"/>
    </xf>
    <xf numFmtId="0" fontId="37" fillId="5" borderId="10" xfId="4" quotePrefix="1" applyFont="1" applyFill="1" applyBorder="1" applyAlignment="1">
      <alignment horizontal="left" vertical="top" wrapText="1"/>
    </xf>
    <xf numFmtId="0" fontId="37" fillId="5" borderId="68" xfId="4" quotePrefix="1" applyFont="1" applyFill="1" applyBorder="1" applyAlignment="1">
      <alignment horizontal="left" vertical="top" wrapText="1"/>
    </xf>
    <xf numFmtId="0" fontId="43" fillId="5" borderId="70" xfId="5" applyFont="1" applyFill="1" applyBorder="1" applyAlignment="1">
      <alignment horizontal="left" vertical="top" wrapText="1" readingOrder="1"/>
    </xf>
    <xf numFmtId="0" fontId="37" fillId="5" borderId="3" xfId="4" quotePrefix="1" applyFont="1" applyFill="1" applyBorder="1" applyAlignment="1">
      <alignment horizontal="left" vertical="top" wrapText="1"/>
    </xf>
    <xf numFmtId="0" fontId="37" fillId="5" borderId="1" xfId="4" quotePrefix="1" applyFont="1" applyFill="1" applyBorder="1" applyAlignment="1">
      <alignment horizontal="left" vertical="top" wrapText="1"/>
    </xf>
    <xf numFmtId="0" fontId="37" fillId="5" borderId="26" xfId="4" quotePrefix="1" applyFont="1" applyFill="1" applyBorder="1" applyAlignment="1">
      <alignment horizontal="left" vertical="top" wrapText="1"/>
    </xf>
    <xf numFmtId="0" fontId="43" fillId="5" borderId="59" xfId="0" applyFont="1" applyFill="1" applyBorder="1" applyAlignment="1">
      <alignment horizontal="left" vertical="center" wrapText="1"/>
    </xf>
    <xf numFmtId="0" fontId="8" fillId="5" borderId="1" xfId="0" applyFont="1" applyFill="1" applyBorder="1" applyAlignment="1">
      <alignment horizontal="left" vertical="top" wrapText="1"/>
    </xf>
    <xf numFmtId="14" fontId="8" fillId="5" borderId="1" xfId="0" applyNumberFormat="1" applyFont="1" applyFill="1" applyBorder="1" applyAlignment="1">
      <alignment horizontal="left" wrapText="1"/>
    </xf>
    <xf numFmtId="0" fontId="14" fillId="0" borderId="1" xfId="2" applyFont="1" applyBorder="1" applyAlignment="1">
      <alignment horizontal="center" vertical="center" wrapText="1"/>
    </xf>
    <xf numFmtId="0" fontId="4" fillId="0" borderId="1" xfId="2" applyFont="1" applyBorder="1" applyAlignment="1" applyProtection="1">
      <alignment horizontal="left" vertical="center" wrapText="1"/>
      <protection locked="0"/>
    </xf>
    <xf numFmtId="0" fontId="4" fillId="0" borderId="0" xfId="2" applyFont="1" applyAlignment="1" applyProtection="1">
      <alignment horizontal="left" vertical="center" wrapText="1"/>
      <protection locked="0"/>
    </xf>
    <xf numFmtId="0" fontId="20" fillId="0" borderId="30" xfId="0" applyFont="1" applyBorder="1" applyAlignment="1">
      <alignment horizontal="center" vertical="center" wrapText="1"/>
    </xf>
    <xf numFmtId="0" fontId="20" fillId="0" borderId="31" xfId="0" applyFont="1" applyBorder="1" applyAlignment="1">
      <alignment horizontal="center" vertical="center" wrapText="1"/>
    </xf>
    <xf numFmtId="0" fontId="20" fillId="0" borderId="32" xfId="0" applyFont="1" applyBorder="1" applyAlignment="1">
      <alignment horizontal="center" vertical="center" wrapText="1"/>
    </xf>
    <xf numFmtId="0" fontId="20" fillId="0" borderId="34"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36" xfId="0" applyFont="1" applyBorder="1" applyAlignment="1">
      <alignment horizontal="center" vertical="center" wrapText="1"/>
    </xf>
    <xf numFmtId="0" fontId="20" fillId="0" borderId="25" xfId="0" applyFont="1" applyBorder="1" applyAlignment="1">
      <alignment horizontal="center" vertical="center" wrapText="1"/>
    </xf>
    <xf numFmtId="0" fontId="15" fillId="0" borderId="21" xfId="0" applyFont="1" applyBorder="1" applyAlignment="1">
      <alignment horizontal="center" vertical="center" wrapText="1"/>
    </xf>
    <xf numFmtId="0" fontId="15" fillId="0" borderId="22" xfId="0" applyFont="1" applyBorder="1" applyAlignment="1">
      <alignment horizontal="center" vertical="center" wrapText="1"/>
    </xf>
    <xf numFmtId="0" fontId="15" fillId="0" borderId="23" xfId="0" applyFont="1" applyBorder="1" applyAlignment="1">
      <alignment horizontal="center" vertical="center" wrapText="1"/>
    </xf>
    <xf numFmtId="0" fontId="5" fillId="0" borderId="21" xfId="2" applyFont="1" applyBorder="1" applyAlignment="1">
      <alignment horizontal="center" vertical="center" wrapText="1"/>
    </xf>
    <xf numFmtId="0" fontId="5" fillId="0" borderId="22" xfId="2" applyFont="1" applyBorder="1" applyAlignment="1">
      <alignment horizontal="center" vertical="center" wrapText="1"/>
    </xf>
    <xf numFmtId="0" fontId="5" fillId="0" borderId="23" xfId="2" applyFont="1" applyBorder="1" applyAlignment="1">
      <alignment horizontal="center" vertical="center" wrapText="1"/>
    </xf>
    <xf numFmtId="0" fontId="15" fillId="0" borderId="6" xfId="2" applyFont="1" applyBorder="1" applyAlignment="1">
      <alignment horizontal="center" vertical="center" wrapText="1"/>
    </xf>
    <xf numFmtId="0" fontId="15" fillId="0" borderId="25" xfId="2" applyFont="1" applyBorder="1" applyAlignment="1">
      <alignment horizontal="center" vertical="center" wrapText="1"/>
    </xf>
    <xf numFmtId="0" fontId="15" fillId="0" borderId="5" xfId="2" applyFont="1" applyBorder="1" applyAlignment="1">
      <alignment horizontal="center" vertical="center" wrapText="1"/>
    </xf>
    <xf numFmtId="0" fontId="15" fillId="0" borderId="66" xfId="2" applyFont="1" applyBorder="1" applyAlignment="1">
      <alignment horizontal="center" vertical="center" textRotation="90" wrapText="1"/>
    </xf>
    <xf numFmtId="0" fontId="15" fillId="0" borderId="67" xfId="2" applyFont="1" applyBorder="1" applyAlignment="1">
      <alignment horizontal="center" vertical="center" textRotation="90" wrapText="1"/>
    </xf>
    <xf numFmtId="0" fontId="15" fillId="0" borderId="3" xfId="2" applyFont="1" applyBorder="1" applyAlignment="1">
      <alignment horizontal="center" vertical="center" textRotation="90" wrapText="1"/>
    </xf>
    <xf numFmtId="0" fontId="15" fillId="0" borderId="27" xfId="2" applyFont="1" applyBorder="1" applyAlignment="1">
      <alignment horizontal="center" vertical="center" textRotation="90" wrapText="1"/>
    </xf>
    <xf numFmtId="0" fontId="15" fillId="2" borderId="21" xfId="2" applyFont="1" applyFill="1" applyBorder="1" applyAlignment="1">
      <alignment horizontal="center"/>
    </xf>
    <xf numFmtId="0" fontId="15" fillId="2" borderId="22" xfId="2" applyFont="1" applyFill="1" applyBorder="1" applyAlignment="1">
      <alignment horizontal="center"/>
    </xf>
    <xf numFmtId="0" fontId="15" fillId="2" borderId="23" xfId="2" applyFont="1" applyFill="1" applyBorder="1" applyAlignment="1">
      <alignment horizontal="center"/>
    </xf>
    <xf numFmtId="9" fontId="24" fillId="0" borderId="6" xfId="0" applyNumberFormat="1" applyFont="1" applyBorder="1" applyAlignment="1">
      <alignment horizontal="center" vertical="center" wrapText="1"/>
    </xf>
    <xf numFmtId="9" fontId="24" fillId="0" borderId="1" xfId="0" applyNumberFormat="1" applyFont="1" applyBorder="1" applyAlignment="1">
      <alignment horizontal="center" vertical="center" wrapText="1"/>
    </xf>
    <xf numFmtId="9" fontId="24" fillId="0" borderId="28" xfId="0" applyNumberFormat="1" applyFont="1" applyBorder="1" applyAlignment="1">
      <alignment horizontal="center" vertical="center" wrapText="1"/>
    </xf>
    <xf numFmtId="9" fontId="24" fillId="0" borderId="25" xfId="0" applyNumberFormat="1" applyFont="1" applyBorder="1" applyAlignment="1">
      <alignment horizontal="center" vertical="center" wrapText="1"/>
    </xf>
    <xf numFmtId="9" fontId="24" fillId="0" borderId="26" xfId="0" applyNumberFormat="1" applyFont="1" applyBorder="1" applyAlignment="1">
      <alignment horizontal="center" vertical="center" wrapText="1"/>
    </xf>
    <xf numFmtId="9" fontId="24" fillId="0" borderId="29" xfId="0" applyNumberFormat="1" applyFont="1" applyBorder="1" applyAlignment="1">
      <alignment horizontal="center" vertical="center" wrapText="1"/>
    </xf>
    <xf numFmtId="0" fontId="13" fillId="0" borderId="34" xfId="2" applyFont="1" applyBorder="1" applyAlignment="1">
      <alignment horizontal="center" vertical="center" wrapText="1"/>
    </xf>
    <xf numFmtId="0" fontId="13" fillId="0" borderId="3" xfId="2" applyFont="1" applyBorder="1" applyAlignment="1">
      <alignment horizontal="center" vertical="center" wrapText="1"/>
    </xf>
    <xf numFmtId="0" fontId="13" fillId="0" borderId="27" xfId="2" applyFont="1" applyBorder="1" applyAlignment="1">
      <alignment horizontal="center" vertical="center" wrapText="1"/>
    </xf>
    <xf numFmtId="0" fontId="13" fillId="0" borderId="6" xfId="2" applyFont="1" applyBorder="1" applyAlignment="1">
      <alignment horizontal="left" vertical="center" wrapText="1"/>
    </xf>
    <xf numFmtId="0" fontId="13" fillId="0" borderId="1" xfId="2" applyFont="1" applyBorder="1" applyAlignment="1">
      <alignment horizontal="left" vertical="center" wrapText="1"/>
    </xf>
    <xf numFmtId="0" fontId="13" fillId="0" borderId="28" xfId="2" applyFont="1" applyBorder="1" applyAlignment="1">
      <alignment horizontal="left" vertical="center" wrapText="1"/>
    </xf>
    <xf numFmtId="9" fontId="22" fillId="0" borderId="6" xfId="0" applyNumberFormat="1" applyFont="1" applyBorder="1" applyAlignment="1">
      <alignment horizontal="center" vertical="center" wrapText="1"/>
    </xf>
    <xf numFmtId="9" fontId="22" fillId="0" borderId="1" xfId="0" applyNumberFormat="1" applyFont="1" applyBorder="1" applyAlignment="1">
      <alignment horizontal="center" vertical="center" wrapText="1"/>
    </xf>
    <xf numFmtId="9" fontId="22" fillId="0" borderId="28" xfId="0" applyNumberFormat="1" applyFont="1" applyBorder="1" applyAlignment="1">
      <alignment horizontal="center" vertical="center" wrapText="1"/>
    </xf>
    <xf numFmtId="9" fontId="22" fillId="0" borderId="25" xfId="0" applyNumberFormat="1" applyFont="1" applyBorder="1" applyAlignment="1">
      <alignment horizontal="center" vertical="center" wrapText="1"/>
    </xf>
    <xf numFmtId="9" fontId="22" fillId="0" borderId="26" xfId="0" applyNumberFormat="1" applyFont="1" applyBorder="1" applyAlignment="1">
      <alignment horizontal="center" vertical="center" wrapText="1"/>
    </xf>
    <xf numFmtId="9" fontId="22" fillId="0" borderId="29" xfId="0" applyNumberFormat="1" applyFont="1" applyBorder="1" applyAlignment="1">
      <alignment horizontal="center" vertical="center" wrapText="1"/>
    </xf>
    <xf numFmtId="0" fontId="13" fillId="0" borderId="6" xfId="2" applyFont="1" applyBorder="1" applyAlignment="1">
      <alignment horizontal="center" vertical="center" wrapText="1"/>
    </xf>
    <xf numFmtId="0" fontId="13" fillId="0" borderId="1" xfId="2" applyFont="1" applyBorder="1" applyAlignment="1">
      <alignment horizontal="center" vertical="center" wrapText="1"/>
    </xf>
    <xf numFmtId="0" fontId="13" fillId="0" borderId="28" xfId="2" applyFont="1" applyBorder="1" applyAlignment="1">
      <alignment horizontal="center" vertical="center" wrapText="1"/>
    </xf>
    <xf numFmtId="0" fontId="5" fillId="0" borderId="6" xfId="2" applyFont="1" applyBorder="1" applyAlignment="1">
      <alignment horizontal="center" vertical="center" wrapText="1"/>
    </xf>
    <xf numFmtId="0" fontId="5" fillId="0" borderId="28" xfId="2" applyFont="1" applyBorder="1" applyAlignment="1">
      <alignment horizontal="center" vertical="center" wrapText="1"/>
    </xf>
    <xf numFmtId="9" fontId="46" fillId="0" borderId="5" xfId="2" applyNumberFormat="1" applyFont="1" applyBorder="1" applyAlignment="1">
      <alignment horizontal="center" vertical="center" wrapText="1"/>
    </xf>
    <xf numFmtId="9" fontId="46" fillId="0" borderId="7" xfId="2" applyNumberFormat="1" applyFont="1" applyBorder="1" applyAlignment="1">
      <alignment horizontal="center" vertical="center" wrapText="1"/>
    </xf>
    <xf numFmtId="9" fontId="46" fillId="0" borderId="65" xfId="2" applyNumberFormat="1" applyFont="1" applyBorder="1" applyAlignment="1">
      <alignment horizontal="center" vertical="center" wrapText="1"/>
    </xf>
    <xf numFmtId="9" fontId="46" fillId="0" borderId="4" xfId="2" applyNumberFormat="1" applyFont="1" applyBorder="1" applyAlignment="1">
      <alignment horizontal="center" vertical="center" wrapText="1"/>
    </xf>
    <xf numFmtId="0" fontId="5" fillId="0" borderId="34" xfId="2" applyFont="1" applyBorder="1" applyAlignment="1">
      <alignment horizontal="center" vertical="center" wrapText="1"/>
    </xf>
    <xf numFmtId="0" fontId="12" fillId="0" borderId="27" xfId="2" applyFont="1" applyBorder="1" applyAlignment="1">
      <alignment horizontal="center" vertical="center" wrapText="1"/>
    </xf>
    <xf numFmtId="0" fontId="12" fillId="0" borderId="28" xfId="2" applyFont="1" applyBorder="1" applyAlignment="1">
      <alignment horizontal="center" vertical="center" wrapText="1"/>
    </xf>
    <xf numFmtId="0" fontId="32" fillId="0" borderId="5" xfId="2" applyFont="1" applyBorder="1" applyAlignment="1">
      <alignment horizontal="center" vertical="center" wrapText="1"/>
    </xf>
    <xf numFmtId="0" fontId="5" fillId="0" borderId="74" xfId="2" applyFont="1" applyBorder="1" applyAlignment="1">
      <alignment horizontal="center" vertical="center" wrapText="1"/>
    </xf>
    <xf numFmtId="0" fontId="5" fillId="0" borderId="38" xfId="2" applyFont="1" applyBorder="1" applyAlignment="1">
      <alignment horizontal="center" vertical="center" wrapText="1"/>
    </xf>
    <xf numFmtId="9" fontId="5" fillId="0" borderId="36" xfId="2" applyNumberFormat="1" applyFont="1" applyBorder="1" applyAlignment="1">
      <alignment horizontal="center" vertical="center" wrapText="1"/>
    </xf>
    <xf numFmtId="9" fontId="5" fillId="0" borderId="31" xfId="2" applyNumberFormat="1" applyFont="1" applyBorder="1" applyAlignment="1">
      <alignment horizontal="center" vertical="center" wrapText="1"/>
    </xf>
    <xf numFmtId="9" fontId="5" fillId="0" borderId="74" xfId="2" applyNumberFormat="1" applyFont="1" applyBorder="1" applyAlignment="1">
      <alignment horizontal="center" vertical="center" wrapText="1"/>
    </xf>
    <xf numFmtId="9" fontId="5" fillId="0" borderId="32" xfId="2" applyNumberFormat="1" applyFont="1" applyBorder="1" applyAlignment="1">
      <alignment horizontal="center" vertical="center" wrapText="1"/>
    </xf>
    <xf numFmtId="0" fontId="5" fillId="0" borderId="36" xfId="2" applyFont="1" applyBorder="1" applyAlignment="1">
      <alignment horizontal="center" vertical="center" wrapText="1"/>
    </xf>
    <xf numFmtId="0" fontId="5" fillId="0" borderId="31" xfId="2" applyFont="1" applyBorder="1" applyAlignment="1">
      <alignment horizontal="center" vertical="center" wrapText="1"/>
    </xf>
    <xf numFmtId="0" fontId="15" fillId="0" borderId="1" xfId="2" applyFont="1" applyBorder="1" applyAlignment="1">
      <alignment horizontal="center" vertical="center" wrapText="1"/>
    </xf>
    <xf numFmtId="0" fontId="15" fillId="0" borderId="8" xfId="2" applyFont="1" applyBorder="1" applyAlignment="1">
      <alignment horizontal="center" vertical="center" textRotation="90" wrapText="1"/>
    </xf>
    <xf numFmtId="0" fontId="15" fillId="2" borderId="18" xfId="2" applyFont="1" applyFill="1" applyBorder="1" applyAlignment="1">
      <alignment horizontal="center"/>
    </xf>
    <xf numFmtId="0" fontId="15" fillId="2" borderId="17" xfId="2" applyFont="1" applyFill="1" applyBorder="1" applyAlignment="1">
      <alignment horizontal="center"/>
    </xf>
    <xf numFmtId="0" fontId="15" fillId="2" borderId="16" xfId="2" applyFont="1" applyFill="1" applyBorder="1" applyAlignment="1">
      <alignment horizontal="center"/>
    </xf>
    <xf numFmtId="0" fontId="8" fillId="0" borderId="8" xfId="0" applyFont="1" applyBorder="1" applyAlignment="1">
      <alignment horizontal="center" vertical="center"/>
    </xf>
    <xf numFmtId="0" fontId="8" fillId="0" borderId="19" xfId="0" applyFont="1" applyBorder="1" applyAlignment="1">
      <alignment horizontal="center" vertical="center"/>
    </xf>
    <xf numFmtId="0" fontId="8" fillId="0" borderId="1" xfId="0" applyFont="1" applyBorder="1" applyAlignment="1">
      <alignment horizontal="center" vertical="center"/>
    </xf>
    <xf numFmtId="0" fontId="0" fillId="5" borderId="14" xfId="0" applyFill="1" applyBorder="1" applyAlignment="1">
      <alignment horizontal="left" vertical="top" wrapText="1"/>
    </xf>
    <xf numFmtId="0" fontId="0" fillId="5" borderId="13" xfId="0" applyFill="1" applyBorder="1" applyAlignment="1">
      <alignment horizontal="left" vertical="top" wrapText="1"/>
    </xf>
    <xf numFmtId="0" fontId="0" fillId="5" borderId="12" xfId="0" applyFill="1" applyBorder="1" applyAlignment="1">
      <alignment horizontal="left" vertical="top" wrapText="1"/>
    </xf>
    <xf numFmtId="0" fontId="18" fillId="5" borderId="21" xfId="0" applyFont="1" applyFill="1" applyBorder="1" applyAlignment="1">
      <alignment horizontal="center" vertical="center"/>
    </xf>
    <xf numFmtId="0" fontId="18" fillId="5" borderId="22" xfId="0" applyFont="1" applyFill="1" applyBorder="1" applyAlignment="1">
      <alignment horizontal="center" vertical="center"/>
    </xf>
    <xf numFmtId="0" fontId="18" fillId="5" borderId="23" xfId="0" applyFont="1" applyFill="1" applyBorder="1" applyAlignment="1">
      <alignment horizontal="center" vertical="center"/>
    </xf>
    <xf numFmtId="0" fontId="0" fillId="5" borderId="18" xfId="0" applyFill="1" applyBorder="1" applyAlignment="1">
      <alignment vertical="top" wrapText="1"/>
    </xf>
    <xf numFmtId="0" fontId="0" fillId="5" borderId="17" xfId="0" applyFill="1" applyBorder="1" applyAlignment="1">
      <alignment vertical="top" wrapText="1"/>
    </xf>
    <xf numFmtId="0" fontId="0" fillId="5" borderId="16" xfId="0" applyFill="1" applyBorder="1" applyAlignment="1">
      <alignment vertical="top" wrapText="1"/>
    </xf>
    <xf numFmtId="0" fontId="0" fillId="5" borderId="15" xfId="0" applyFill="1" applyBorder="1" applyAlignment="1">
      <alignment horizontal="left" vertical="top" wrapText="1"/>
    </xf>
    <xf numFmtId="0" fontId="0" fillId="5" borderId="0" xfId="0" applyFill="1" applyAlignment="1">
      <alignment horizontal="left" vertical="top" wrapText="1"/>
    </xf>
    <xf numFmtId="0" fontId="0" fillId="5" borderId="2" xfId="0" applyFill="1" applyBorder="1" applyAlignment="1">
      <alignment horizontal="left" vertical="top" wrapText="1"/>
    </xf>
    <xf numFmtId="0" fontId="0" fillId="5" borderId="15" xfId="0" applyFill="1" applyBorder="1" applyAlignment="1">
      <alignment horizontal="left" vertical="top"/>
    </xf>
    <xf numFmtId="0" fontId="0" fillId="5" borderId="0" xfId="0" applyFill="1" applyAlignment="1">
      <alignment horizontal="left" vertical="top"/>
    </xf>
    <xf numFmtId="0" fontId="0" fillId="5" borderId="2" xfId="0" applyFill="1" applyBorder="1" applyAlignment="1">
      <alignment horizontal="left" vertical="top"/>
    </xf>
    <xf numFmtId="0" fontId="24" fillId="0" borderId="1" xfId="0" applyFont="1" applyBorder="1" applyAlignment="1">
      <alignment horizontal="center" wrapText="1"/>
    </xf>
    <xf numFmtId="0" fontId="24" fillId="0" borderId="9" xfId="0" applyFont="1" applyBorder="1" applyAlignment="1">
      <alignment horizontal="center" wrapText="1"/>
    </xf>
    <xf numFmtId="0" fontId="22" fillId="0" borderId="0" xfId="0" applyFont="1" applyAlignment="1">
      <alignment horizontal="center" wrapText="1"/>
    </xf>
  </cellXfs>
  <cellStyles count="6">
    <cellStyle name="Nor}al" xfId="1" xr:uid="{00000000-0005-0000-0000-000000000000}"/>
    <cellStyle name="Normal" xfId="0" builtinId="0"/>
    <cellStyle name="Normal - Style1 2" xfId="4" xr:uid="{00000000-0005-0000-0000-000002000000}"/>
    <cellStyle name="Normal 2" xfId="2" xr:uid="{00000000-0005-0000-0000-000003000000}"/>
    <cellStyle name="Normal 2 2" xfId="5" xr:uid="{00000000-0005-0000-0000-000004000000}"/>
    <cellStyle name="Normal 3" xfId="3" xr:uid="{00000000-0005-0000-0000-000005000000}"/>
  </cellStyles>
  <dxfs count="214">
    <dxf>
      <fill>
        <patternFill>
          <bgColor rgb="FFFF0000"/>
        </patternFill>
      </fill>
    </dxf>
    <dxf>
      <fill>
        <patternFill>
          <bgColor rgb="FFFFC000"/>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0000"/>
        </patternFill>
      </fill>
    </dxf>
    <dxf>
      <fill>
        <patternFill>
          <bgColor rgb="FFFFC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00B050"/>
        </patternFill>
      </fill>
    </dxf>
    <dxf>
      <fill>
        <patternFill>
          <bgColor rgb="FF92D050"/>
        </patternFill>
      </fill>
    </dxf>
    <dxf>
      <fill>
        <patternFill>
          <bgColor rgb="FFFF0000"/>
        </patternFill>
      </fill>
    </dxf>
    <dxf>
      <fill>
        <patternFill>
          <bgColor rgb="FFFFFF00"/>
        </patternFill>
      </fill>
    </dxf>
    <dxf>
      <fill>
        <patternFill>
          <bgColor rgb="FFFFC000"/>
        </patternFill>
      </fill>
    </dxf>
    <dxf>
      <fill>
        <patternFill>
          <bgColor rgb="FF92D050"/>
        </patternFill>
      </fill>
    </dxf>
    <dxf>
      <fill>
        <patternFill>
          <bgColor rgb="FF00B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92D05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92D05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FFC000"/>
        </patternFill>
      </fill>
    </dxf>
    <dxf>
      <fill>
        <patternFill>
          <bgColor rgb="FFFFFF00"/>
        </patternFill>
      </fill>
    </dxf>
    <dxf>
      <fill>
        <patternFill>
          <bgColor rgb="FF00B050"/>
        </patternFill>
      </fill>
    </dxf>
    <dxf>
      <fill>
        <patternFill>
          <bgColor rgb="FF92D05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92D050"/>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85</xdr:row>
      <xdr:rowOff>0</xdr:rowOff>
    </xdr:from>
    <xdr:to>
      <xdr:col>4</xdr:col>
      <xdr:colOff>90438</xdr:colOff>
      <xdr:row>90</xdr:row>
      <xdr:rowOff>41459</xdr:rowOff>
    </xdr:to>
    <xdr:sp macro="" textlink="">
      <xdr:nvSpPr>
        <xdr:cNvPr id="6238" name="Text Box 15">
          <a:extLst>
            <a:ext uri="{FF2B5EF4-FFF2-40B4-BE49-F238E27FC236}">
              <a16:creationId xmlns:a16="http://schemas.microsoft.com/office/drawing/2014/main" id="{00000000-0008-0000-0800-00005E180000}"/>
            </a:ext>
          </a:extLst>
        </xdr:cNvPr>
        <xdr:cNvSpPr txBox="1">
          <a:spLocks noChangeArrowheads="1"/>
        </xdr:cNvSpPr>
      </xdr:nvSpPr>
      <xdr:spPr bwMode="auto">
        <a:xfrm>
          <a:off x="7200900" y="5667375"/>
          <a:ext cx="952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95250</xdr:colOff>
      <xdr:row>8</xdr:row>
      <xdr:rowOff>171450</xdr:rowOff>
    </xdr:to>
    <xdr:sp macro="" textlink="">
      <xdr:nvSpPr>
        <xdr:cNvPr id="6239" name="Text Box 16">
          <a:extLst>
            <a:ext uri="{FF2B5EF4-FFF2-40B4-BE49-F238E27FC236}">
              <a16:creationId xmlns:a16="http://schemas.microsoft.com/office/drawing/2014/main" id="{00000000-0008-0000-0800-00005F180000}"/>
            </a:ext>
          </a:extLst>
        </xdr:cNvPr>
        <xdr:cNvSpPr txBox="1">
          <a:spLocks noChangeArrowheads="1"/>
        </xdr:cNvSpPr>
      </xdr:nvSpPr>
      <xdr:spPr bwMode="auto">
        <a:xfrm>
          <a:off x="8543925" y="61341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95250</xdr:colOff>
      <xdr:row>8</xdr:row>
      <xdr:rowOff>171450</xdr:rowOff>
    </xdr:to>
    <xdr:sp macro="" textlink="">
      <xdr:nvSpPr>
        <xdr:cNvPr id="6240" name="Text Box 17">
          <a:extLst>
            <a:ext uri="{FF2B5EF4-FFF2-40B4-BE49-F238E27FC236}">
              <a16:creationId xmlns:a16="http://schemas.microsoft.com/office/drawing/2014/main" id="{00000000-0008-0000-0800-000060180000}"/>
            </a:ext>
          </a:extLst>
        </xdr:cNvPr>
        <xdr:cNvSpPr txBox="1">
          <a:spLocks noChangeArrowheads="1"/>
        </xdr:cNvSpPr>
      </xdr:nvSpPr>
      <xdr:spPr bwMode="auto">
        <a:xfrm>
          <a:off x="8543925" y="61341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95250</xdr:colOff>
      <xdr:row>8</xdr:row>
      <xdr:rowOff>171450</xdr:rowOff>
    </xdr:to>
    <xdr:sp macro="" textlink="">
      <xdr:nvSpPr>
        <xdr:cNvPr id="6241" name="Text Box 18">
          <a:extLst>
            <a:ext uri="{FF2B5EF4-FFF2-40B4-BE49-F238E27FC236}">
              <a16:creationId xmlns:a16="http://schemas.microsoft.com/office/drawing/2014/main" id="{00000000-0008-0000-0800-000061180000}"/>
            </a:ext>
          </a:extLst>
        </xdr:cNvPr>
        <xdr:cNvSpPr txBox="1">
          <a:spLocks noChangeArrowheads="1"/>
        </xdr:cNvSpPr>
      </xdr:nvSpPr>
      <xdr:spPr bwMode="auto">
        <a:xfrm>
          <a:off x="8543925" y="61341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0</xdr:rowOff>
    </xdr:from>
    <xdr:to>
      <xdr:col>4</xdr:col>
      <xdr:colOff>95250</xdr:colOff>
      <xdr:row>8</xdr:row>
      <xdr:rowOff>171450</xdr:rowOff>
    </xdr:to>
    <xdr:sp macro="" textlink="">
      <xdr:nvSpPr>
        <xdr:cNvPr id="6242" name="Text Box 19">
          <a:extLst>
            <a:ext uri="{FF2B5EF4-FFF2-40B4-BE49-F238E27FC236}">
              <a16:creationId xmlns:a16="http://schemas.microsoft.com/office/drawing/2014/main" id="{00000000-0008-0000-0800-000062180000}"/>
            </a:ext>
          </a:extLst>
        </xdr:cNvPr>
        <xdr:cNvSpPr txBox="1">
          <a:spLocks noChangeArrowheads="1"/>
        </xdr:cNvSpPr>
      </xdr:nvSpPr>
      <xdr:spPr bwMode="auto">
        <a:xfrm>
          <a:off x="8543925" y="61341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xdr:row>
      <xdr:rowOff>504825</xdr:rowOff>
    </xdr:from>
    <xdr:to>
      <xdr:col>4</xdr:col>
      <xdr:colOff>95250</xdr:colOff>
      <xdr:row>9</xdr:row>
      <xdr:rowOff>455656</xdr:rowOff>
    </xdr:to>
    <xdr:sp macro="" textlink="">
      <xdr:nvSpPr>
        <xdr:cNvPr id="9" name="Text Box 15">
          <a:extLst>
            <a:ext uri="{FF2B5EF4-FFF2-40B4-BE49-F238E27FC236}">
              <a16:creationId xmlns:a16="http://schemas.microsoft.com/office/drawing/2014/main" id="{00000000-0008-0000-0800-000009000000}"/>
            </a:ext>
          </a:extLst>
        </xdr:cNvPr>
        <xdr:cNvSpPr txBox="1">
          <a:spLocks noChangeArrowheads="1"/>
        </xdr:cNvSpPr>
      </xdr:nvSpPr>
      <xdr:spPr bwMode="auto">
        <a:xfrm>
          <a:off x="8568418" y="4423682"/>
          <a:ext cx="952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4</xdr:col>
      <xdr:colOff>0</xdr:colOff>
      <xdr:row>85</xdr:row>
      <xdr:rowOff>0</xdr:rowOff>
    </xdr:from>
    <xdr:ext cx="95250" cy="213632"/>
    <xdr:sp macro="" textlink="">
      <xdr:nvSpPr>
        <xdr:cNvPr id="11" name="Text Box 15">
          <a:extLst>
            <a:ext uri="{FF2B5EF4-FFF2-40B4-BE49-F238E27FC236}">
              <a16:creationId xmlns:a16="http://schemas.microsoft.com/office/drawing/2014/main" id="{00000000-0008-0000-0800-00000B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 name="Text Box 15">
          <a:extLst>
            <a:ext uri="{FF2B5EF4-FFF2-40B4-BE49-F238E27FC236}">
              <a16:creationId xmlns:a16="http://schemas.microsoft.com/office/drawing/2014/main" id="{00000000-0008-0000-0800-00000C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3" name="Text Box 15">
          <a:extLst>
            <a:ext uri="{FF2B5EF4-FFF2-40B4-BE49-F238E27FC236}">
              <a16:creationId xmlns:a16="http://schemas.microsoft.com/office/drawing/2014/main" id="{00000000-0008-0000-0800-00000D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 name="Text Box 15">
          <a:extLst>
            <a:ext uri="{FF2B5EF4-FFF2-40B4-BE49-F238E27FC236}">
              <a16:creationId xmlns:a16="http://schemas.microsoft.com/office/drawing/2014/main" id="{00000000-0008-0000-0800-00000E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5" name="Text Box 15">
          <a:extLst>
            <a:ext uri="{FF2B5EF4-FFF2-40B4-BE49-F238E27FC236}">
              <a16:creationId xmlns:a16="http://schemas.microsoft.com/office/drawing/2014/main" id="{00000000-0008-0000-0800-00000F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 name="Text Box 15">
          <a:extLst>
            <a:ext uri="{FF2B5EF4-FFF2-40B4-BE49-F238E27FC236}">
              <a16:creationId xmlns:a16="http://schemas.microsoft.com/office/drawing/2014/main" id="{00000000-0008-0000-0800-000010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 name="Text Box 15">
          <a:extLst>
            <a:ext uri="{FF2B5EF4-FFF2-40B4-BE49-F238E27FC236}">
              <a16:creationId xmlns:a16="http://schemas.microsoft.com/office/drawing/2014/main" id="{00000000-0008-0000-0800-000011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8" name="Text Box 15">
          <a:extLst>
            <a:ext uri="{FF2B5EF4-FFF2-40B4-BE49-F238E27FC236}">
              <a16:creationId xmlns:a16="http://schemas.microsoft.com/office/drawing/2014/main" id="{00000000-0008-0000-0800-000012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 name="Text Box 15">
          <a:extLst>
            <a:ext uri="{FF2B5EF4-FFF2-40B4-BE49-F238E27FC236}">
              <a16:creationId xmlns:a16="http://schemas.microsoft.com/office/drawing/2014/main" id="{00000000-0008-0000-0800-000013000000}"/>
            </a:ext>
          </a:extLst>
        </xdr:cNvPr>
        <xdr:cNvSpPr txBox="1">
          <a:spLocks noChangeArrowheads="1"/>
        </xdr:cNvSpPr>
      </xdr:nvSpPr>
      <xdr:spPr bwMode="auto">
        <a:xfrm>
          <a:off x="7391400" y="58864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0" name="Text Box 15">
          <a:extLst>
            <a:ext uri="{FF2B5EF4-FFF2-40B4-BE49-F238E27FC236}">
              <a16:creationId xmlns:a16="http://schemas.microsoft.com/office/drawing/2014/main" id="{00000000-0008-0000-0800-000014000000}"/>
            </a:ext>
          </a:extLst>
        </xdr:cNvPr>
        <xdr:cNvSpPr txBox="1">
          <a:spLocks noChangeArrowheads="1"/>
        </xdr:cNvSpPr>
      </xdr:nvSpPr>
      <xdr:spPr bwMode="auto">
        <a:xfrm>
          <a:off x="7391400" y="63912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 name="Text Box 15">
          <a:extLst>
            <a:ext uri="{FF2B5EF4-FFF2-40B4-BE49-F238E27FC236}">
              <a16:creationId xmlns:a16="http://schemas.microsoft.com/office/drawing/2014/main" id="{00000000-0008-0000-0800-000015000000}"/>
            </a:ext>
          </a:extLst>
        </xdr:cNvPr>
        <xdr:cNvSpPr txBox="1">
          <a:spLocks noChangeArrowheads="1"/>
        </xdr:cNvSpPr>
      </xdr:nvSpPr>
      <xdr:spPr bwMode="auto">
        <a:xfrm>
          <a:off x="7391400" y="77247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2" name="Text Box 15">
          <a:extLst>
            <a:ext uri="{FF2B5EF4-FFF2-40B4-BE49-F238E27FC236}">
              <a16:creationId xmlns:a16="http://schemas.microsoft.com/office/drawing/2014/main" id="{00000000-0008-0000-0800-000016000000}"/>
            </a:ext>
          </a:extLst>
        </xdr:cNvPr>
        <xdr:cNvSpPr txBox="1">
          <a:spLocks noChangeArrowheads="1"/>
        </xdr:cNvSpPr>
      </xdr:nvSpPr>
      <xdr:spPr bwMode="auto">
        <a:xfrm>
          <a:off x="7391400" y="77247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 name="Text Box 15">
          <a:extLst>
            <a:ext uri="{FF2B5EF4-FFF2-40B4-BE49-F238E27FC236}">
              <a16:creationId xmlns:a16="http://schemas.microsoft.com/office/drawing/2014/main" id="{00000000-0008-0000-0800-000017000000}"/>
            </a:ext>
          </a:extLst>
        </xdr:cNvPr>
        <xdr:cNvSpPr txBox="1">
          <a:spLocks noChangeArrowheads="1"/>
        </xdr:cNvSpPr>
      </xdr:nvSpPr>
      <xdr:spPr bwMode="auto">
        <a:xfrm>
          <a:off x="7391400" y="77247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4" name="Text Box 15">
          <a:extLst>
            <a:ext uri="{FF2B5EF4-FFF2-40B4-BE49-F238E27FC236}">
              <a16:creationId xmlns:a16="http://schemas.microsoft.com/office/drawing/2014/main" id="{00000000-0008-0000-0800-000018000000}"/>
            </a:ext>
          </a:extLst>
        </xdr:cNvPr>
        <xdr:cNvSpPr txBox="1">
          <a:spLocks noChangeArrowheads="1"/>
        </xdr:cNvSpPr>
      </xdr:nvSpPr>
      <xdr:spPr bwMode="auto">
        <a:xfrm>
          <a:off x="7391400" y="77247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26" name="Text Box 16">
          <a:extLst>
            <a:ext uri="{FF2B5EF4-FFF2-40B4-BE49-F238E27FC236}">
              <a16:creationId xmlns:a16="http://schemas.microsoft.com/office/drawing/2014/main" id="{00000000-0008-0000-0800-00001A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27" name="Text Box 17">
          <a:extLst>
            <a:ext uri="{FF2B5EF4-FFF2-40B4-BE49-F238E27FC236}">
              <a16:creationId xmlns:a16="http://schemas.microsoft.com/office/drawing/2014/main" id="{00000000-0008-0000-0800-00001B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28" name="Text Box 18">
          <a:extLst>
            <a:ext uri="{FF2B5EF4-FFF2-40B4-BE49-F238E27FC236}">
              <a16:creationId xmlns:a16="http://schemas.microsoft.com/office/drawing/2014/main" id="{00000000-0008-0000-0800-00001C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29" name="Text Box 19">
          <a:extLst>
            <a:ext uri="{FF2B5EF4-FFF2-40B4-BE49-F238E27FC236}">
              <a16:creationId xmlns:a16="http://schemas.microsoft.com/office/drawing/2014/main" id="{00000000-0008-0000-0800-00001D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1034143</xdr:colOff>
      <xdr:row>85</xdr:row>
      <xdr:rowOff>0</xdr:rowOff>
    </xdr:from>
    <xdr:ext cx="95250" cy="213632"/>
    <xdr:sp macro="" textlink="">
      <xdr:nvSpPr>
        <xdr:cNvPr id="30" name="Text Box 15">
          <a:extLst>
            <a:ext uri="{FF2B5EF4-FFF2-40B4-BE49-F238E27FC236}">
              <a16:creationId xmlns:a16="http://schemas.microsoft.com/office/drawing/2014/main" id="{00000000-0008-0000-0800-00001E000000}"/>
            </a:ext>
          </a:extLst>
        </xdr:cNvPr>
        <xdr:cNvSpPr txBox="1">
          <a:spLocks noChangeArrowheads="1"/>
        </xdr:cNvSpPr>
      </xdr:nvSpPr>
      <xdr:spPr bwMode="auto">
        <a:xfrm>
          <a:off x="10014857" y="98257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1" name="Text Box 16">
          <a:extLst>
            <a:ext uri="{FF2B5EF4-FFF2-40B4-BE49-F238E27FC236}">
              <a16:creationId xmlns:a16="http://schemas.microsoft.com/office/drawing/2014/main" id="{00000000-0008-0000-0800-00001F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2" name="Text Box 17">
          <a:extLst>
            <a:ext uri="{FF2B5EF4-FFF2-40B4-BE49-F238E27FC236}">
              <a16:creationId xmlns:a16="http://schemas.microsoft.com/office/drawing/2014/main" id="{00000000-0008-0000-0800-000020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3" name="Text Box 18">
          <a:extLst>
            <a:ext uri="{FF2B5EF4-FFF2-40B4-BE49-F238E27FC236}">
              <a16:creationId xmlns:a16="http://schemas.microsoft.com/office/drawing/2014/main" id="{00000000-0008-0000-0800-000021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34" name="Text Box 19">
          <a:extLst>
            <a:ext uri="{FF2B5EF4-FFF2-40B4-BE49-F238E27FC236}">
              <a16:creationId xmlns:a16="http://schemas.microsoft.com/office/drawing/2014/main" id="{00000000-0008-0000-0800-000022000000}"/>
            </a:ext>
          </a:extLst>
        </xdr:cNvPr>
        <xdr:cNvSpPr txBox="1">
          <a:spLocks noChangeArrowheads="1"/>
        </xdr:cNvSpPr>
      </xdr:nvSpPr>
      <xdr:spPr bwMode="auto">
        <a:xfrm>
          <a:off x="7391400" y="442912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 name="Text Box 15">
          <a:extLst>
            <a:ext uri="{FF2B5EF4-FFF2-40B4-BE49-F238E27FC236}">
              <a16:creationId xmlns:a16="http://schemas.microsoft.com/office/drawing/2014/main" id="{00000000-0008-0000-0800-000023000000}"/>
            </a:ext>
          </a:extLst>
        </xdr:cNvPr>
        <xdr:cNvSpPr txBox="1">
          <a:spLocks noChangeArrowheads="1"/>
        </xdr:cNvSpPr>
      </xdr:nvSpPr>
      <xdr:spPr bwMode="auto">
        <a:xfrm>
          <a:off x="7391400" y="49339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41" name="Text Box 16">
          <a:extLst>
            <a:ext uri="{FF2B5EF4-FFF2-40B4-BE49-F238E27FC236}">
              <a16:creationId xmlns:a16="http://schemas.microsoft.com/office/drawing/2014/main" id="{00000000-0008-0000-0800-000029000000}"/>
            </a:ext>
          </a:extLst>
        </xdr:cNvPr>
        <xdr:cNvSpPr txBox="1">
          <a:spLocks noChangeArrowheads="1"/>
        </xdr:cNvSpPr>
      </xdr:nvSpPr>
      <xdr:spPr bwMode="auto">
        <a:xfrm>
          <a:off x="10527434"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42" name="Text Box 17">
          <a:extLst>
            <a:ext uri="{FF2B5EF4-FFF2-40B4-BE49-F238E27FC236}">
              <a16:creationId xmlns:a16="http://schemas.microsoft.com/office/drawing/2014/main" id="{00000000-0008-0000-0800-00002A000000}"/>
            </a:ext>
          </a:extLst>
        </xdr:cNvPr>
        <xdr:cNvSpPr txBox="1">
          <a:spLocks noChangeArrowheads="1"/>
        </xdr:cNvSpPr>
      </xdr:nvSpPr>
      <xdr:spPr bwMode="auto">
        <a:xfrm>
          <a:off x="10527434"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43" name="Text Box 18">
          <a:extLst>
            <a:ext uri="{FF2B5EF4-FFF2-40B4-BE49-F238E27FC236}">
              <a16:creationId xmlns:a16="http://schemas.microsoft.com/office/drawing/2014/main" id="{00000000-0008-0000-0800-00002B000000}"/>
            </a:ext>
          </a:extLst>
        </xdr:cNvPr>
        <xdr:cNvSpPr txBox="1">
          <a:spLocks noChangeArrowheads="1"/>
        </xdr:cNvSpPr>
      </xdr:nvSpPr>
      <xdr:spPr bwMode="auto">
        <a:xfrm>
          <a:off x="10527434"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44" name="Text Box 19">
          <a:extLst>
            <a:ext uri="{FF2B5EF4-FFF2-40B4-BE49-F238E27FC236}">
              <a16:creationId xmlns:a16="http://schemas.microsoft.com/office/drawing/2014/main" id="{00000000-0008-0000-0800-00002C000000}"/>
            </a:ext>
          </a:extLst>
        </xdr:cNvPr>
        <xdr:cNvSpPr txBox="1">
          <a:spLocks noChangeArrowheads="1"/>
        </xdr:cNvSpPr>
      </xdr:nvSpPr>
      <xdr:spPr bwMode="auto">
        <a:xfrm>
          <a:off x="10527434"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504825</xdr:rowOff>
    </xdr:from>
    <xdr:ext cx="95250" cy="442269"/>
    <xdr:sp macro="" textlink="">
      <xdr:nvSpPr>
        <xdr:cNvPr id="45" name="Text Box 15">
          <a:extLst>
            <a:ext uri="{FF2B5EF4-FFF2-40B4-BE49-F238E27FC236}">
              <a16:creationId xmlns:a16="http://schemas.microsoft.com/office/drawing/2014/main" id="{00000000-0008-0000-0800-00002D000000}"/>
            </a:ext>
          </a:extLst>
        </xdr:cNvPr>
        <xdr:cNvSpPr txBox="1">
          <a:spLocks noChangeArrowheads="1"/>
        </xdr:cNvSpPr>
      </xdr:nvSpPr>
      <xdr:spPr bwMode="auto">
        <a:xfrm>
          <a:off x="10527434" y="595428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6" name="Text Box 15">
          <a:extLst>
            <a:ext uri="{FF2B5EF4-FFF2-40B4-BE49-F238E27FC236}">
              <a16:creationId xmlns:a16="http://schemas.microsoft.com/office/drawing/2014/main" id="{00000000-0008-0000-0800-00002E000000}"/>
            </a:ext>
          </a:extLst>
        </xdr:cNvPr>
        <xdr:cNvSpPr txBox="1">
          <a:spLocks noChangeArrowheads="1"/>
        </xdr:cNvSpPr>
      </xdr:nvSpPr>
      <xdr:spPr bwMode="auto">
        <a:xfrm>
          <a:off x="10527434" y="7801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 name="Text Box 15">
          <a:extLst>
            <a:ext uri="{FF2B5EF4-FFF2-40B4-BE49-F238E27FC236}">
              <a16:creationId xmlns:a16="http://schemas.microsoft.com/office/drawing/2014/main" id="{00000000-0008-0000-0800-00002F000000}"/>
            </a:ext>
          </a:extLst>
        </xdr:cNvPr>
        <xdr:cNvSpPr txBox="1">
          <a:spLocks noChangeArrowheads="1"/>
        </xdr:cNvSpPr>
      </xdr:nvSpPr>
      <xdr:spPr bwMode="auto">
        <a:xfrm>
          <a:off x="10527434" y="88752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8" name="Text Box 15">
          <a:extLst>
            <a:ext uri="{FF2B5EF4-FFF2-40B4-BE49-F238E27FC236}">
              <a16:creationId xmlns:a16="http://schemas.microsoft.com/office/drawing/2014/main" id="{00000000-0008-0000-0800-000030000000}"/>
            </a:ext>
          </a:extLst>
        </xdr:cNvPr>
        <xdr:cNvSpPr txBox="1">
          <a:spLocks noChangeArrowheads="1"/>
        </xdr:cNvSpPr>
      </xdr:nvSpPr>
      <xdr:spPr bwMode="auto">
        <a:xfrm>
          <a:off x="10527434" y="88752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 name="Text Box 15">
          <a:extLst>
            <a:ext uri="{FF2B5EF4-FFF2-40B4-BE49-F238E27FC236}">
              <a16:creationId xmlns:a16="http://schemas.microsoft.com/office/drawing/2014/main" id="{00000000-0008-0000-0800-000031000000}"/>
            </a:ext>
          </a:extLst>
        </xdr:cNvPr>
        <xdr:cNvSpPr txBox="1">
          <a:spLocks noChangeArrowheads="1"/>
        </xdr:cNvSpPr>
      </xdr:nvSpPr>
      <xdr:spPr bwMode="auto">
        <a:xfrm>
          <a:off x="10527434" y="1029537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0" name="Text Box 15">
          <a:extLst>
            <a:ext uri="{FF2B5EF4-FFF2-40B4-BE49-F238E27FC236}">
              <a16:creationId xmlns:a16="http://schemas.microsoft.com/office/drawing/2014/main" id="{00000000-0008-0000-0800-000032000000}"/>
            </a:ext>
          </a:extLst>
        </xdr:cNvPr>
        <xdr:cNvSpPr txBox="1">
          <a:spLocks noChangeArrowheads="1"/>
        </xdr:cNvSpPr>
      </xdr:nvSpPr>
      <xdr:spPr bwMode="auto">
        <a:xfrm>
          <a:off x="10527434" y="1029537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 name="Text Box 15">
          <a:extLst>
            <a:ext uri="{FF2B5EF4-FFF2-40B4-BE49-F238E27FC236}">
              <a16:creationId xmlns:a16="http://schemas.microsoft.com/office/drawing/2014/main" id="{00000000-0008-0000-0800-000033000000}"/>
            </a:ext>
          </a:extLst>
        </xdr:cNvPr>
        <xdr:cNvSpPr txBox="1">
          <a:spLocks noChangeArrowheads="1"/>
        </xdr:cNvSpPr>
      </xdr:nvSpPr>
      <xdr:spPr bwMode="auto">
        <a:xfrm>
          <a:off x="10527434" y="1106891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2" name="Text Box 15">
          <a:extLst>
            <a:ext uri="{FF2B5EF4-FFF2-40B4-BE49-F238E27FC236}">
              <a16:creationId xmlns:a16="http://schemas.microsoft.com/office/drawing/2014/main" id="{00000000-0008-0000-0800-000034000000}"/>
            </a:ext>
          </a:extLst>
        </xdr:cNvPr>
        <xdr:cNvSpPr txBox="1">
          <a:spLocks noChangeArrowheads="1"/>
        </xdr:cNvSpPr>
      </xdr:nvSpPr>
      <xdr:spPr bwMode="auto">
        <a:xfrm>
          <a:off x="10527434" y="1106891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 name="Text Box 15">
          <a:extLst>
            <a:ext uri="{FF2B5EF4-FFF2-40B4-BE49-F238E27FC236}">
              <a16:creationId xmlns:a16="http://schemas.microsoft.com/office/drawing/2014/main" id="{00000000-0008-0000-0800-000035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 name="Text Box 15">
          <a:extLst>
            <a:ext uri="{FF2B5EF4-FFF2-40B4-BE49-F238E27FC236}">
              <a16:creationId xmlns:a16="http://schemas.microsoft.com/office/drawing/2014/main" id="{00000000-0008-0000-0800-000036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5" name="Text Box 15">
          <a:extLst>
            <a:ext uri="{FF2B5EF4-FFF2-40B4-BE49-F238E27FC236}">
              <a16:creationId xmlns:a16="http://schemas.microsoft.com/office/drawing/2014/main" id="{00000000-0008-0000-0800-000037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 name="Text Box 15">
          <a:extLst>
            <a:ext uri="{FF2B5EF4-FFF2-40B4-BE49-F238E27FC236}">
              <a16:creationId xmlns:a16="http://schemas.microsoft.com/office/drawing/2014/main" id="{00000000-0008-0000-0800-000038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7" name="Text Box 15">
          <a:extLst>
            <a:ext uri="{FF2B5EF4-FFF2-40B4-BE49-F238E27FC236}">
              <a16:creationId xmlns:a16="http://schemas.microsoft.com/office/drawing/2014/main" id="{00000000-0008-0000-0800-000039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 name="Text Box 15">
          <a:extLst>
            <a:ext uri="{FF2B5EF4-FFF2-40B4-BE49-F238E27FC236}">
              <a16:creationId xmlns:a16="http://schemas.microsoft.com/office/drawing/2014/main" id="{00000000-0008-0000-0800-00003A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9" name="Text Box 15">
          <a:extLst>
            <a:ext uri="{FF2B5EF4-FFF2-40B4-BE49-F238E27FC236}">
              <a16:creationId xmlns:a16="http://schemas.microsoft.com/office/drawing/2014/main" id="{00000000-0008-0000-0800-00003B000000}"/>
            </a:ext>
          </a:extLst>
        </xdr:cNvPr>
        <xdr:cNvSpPr txBox="1">
          <a:spLocks noChangeArrowheads="1"/>
        </xdr:cNvSpPr>
      </xdr:nvSpPr>
      <xdr:spPr bwMode="auto">
        <a:xfrm>
          <a:off x="10527434"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0" name="Text Box 16">
          <a:extLst>
            <a:ext uri="{FF2B5EF4-FFF2-40B4-BE49-F238E27FC236}">
              <a16:creationId xmlns:a16="http://schemas.microsoft.com/office/drawing/2014/main" id="{00000000-0008-0000-0800-00003C000000}"/>
            </a:ext>
          </a:extLst>
        </xdr:cNvPr>
        <xdr:cNvSpPr txBox="1">
          <a:spLocks noChangeArrowheads="1"/>
        </xdr:cNvSpPr>
      </xdr:nvSpPr>
      <xdr:spPr bwMode="auto">
        <a:xfrm>
          <a:off x="10527434"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1" name="Text Box 17">
          <a:extLst>
            <a:ext uri="{FF2B5EF4-FFF2-40B4-BE49-F238E27FC236}">
              <a16:creationId xmlns:a16="http://schemas.microsoft.com/office/drawing/2014/main" id="{00000000-0008-0000-0800-00003D000000}"/>
            </a:ext>
          </a:extLst>
        </xdr:cNvPr>
        <xdr:cNvSpPr txBox="1">
          <a:spLocks noChangeArrowheads="1"/>
        </xdr:cNvSpPr>
      </xdr:nvSpPr>
      <xdr:spPr bwMode="auto">
        <a:xfrm>
          <a:off x="10527434"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2" name="Text Box 18">
          <a:extLst>
            <a:ext uri="{FF2B5EF4-FFF2-40B4-BE49-F238E27FC236}">
              <a16:creationId xmlns:a16="http://schemas.microsoft.com/office/drawing/2014/main" id="{00000000-0008-0000-0800-00003E000000}"/>
            </a:ext>
          </a:extLst>
        </xdr:cNvPr>
        <xdr:cNvSpPr txBox="1">
          <a:spLocks noChangeArrowheads="1"/>
        </xdr:cNvSpPr>
      </xdr:nvSpPr>
      <xdr:spPr bwMode="auto">
        <a:xfrm>
          <a:off x="10527434"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3" name="Text Box 19">
          <a:extLst>
            <a:ext uri="{FF2B5EF4-FFF2-40B4-BE49-F238E27FC236}">
              <a16:creationId xmlns:a16="http://schemas.microsoft.com/office/drawing/2014/main" id="{00000000-0008-0000-0800-00003F000000}"/>
            </a:ext>
          </a:extLst>
        </xdr:cNvPr>
        <xdr:cNvSpPr txBox="1">
          <a:spLocks noChangeArrowheads="1"/>
        </xdr:cNvSpPr>
      </xdr:nvSpPr>
      <xdr:spPr bwMode="auto">
        <a:xfrm>
          <a:off x="10527434"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4" name="Text Box 15">
          <a:extLst>
            <a:ext uri="{FF2B5EF4-FFF2-40B4-BE49-F238E27FC236}">
              <a16:creationId xmlns:a16="http://schemas.microsoft.com/office/drawing/2014/main" id="{00000000-0008-0000-0800-000040000000}"/>
            </a:ext>
          </a:extLst>
        </xdr:cNvPr>
        <xdr:cNvSpPr txBox="1">
          <a:spLocks noChangeArrowheads="1"/>
        </xdr:cNvSpPr>
      </xdr:nvSpPr>
      <xdr:spPr bwMode="auto">
        <a:xfrm>
          <a:off x="10527434" y="6727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5" name="Text Box 16">
          <a:extLst>
            <a:ext uri="{FF2B5EF4-FFF2-40B4-BE49-F238E27FC236}">
              <a16:creationId xmlns:a16="http://schemas.microsoft.com/office/drawing/2014/main" id="{00000000-0008-0000-0800-000041000000}"/>
            </a:ext>
          </a:extLst>
        </xdr:cNvPr>
        <xdr:cNvSpPr txBox="1">
          <a:spLocks noChangeArrowheads="1"/>
        </xdr:cNvSpPr>
      </xdr:nvSpPr>
      <xdr:spPr bwMode="auto">
        <a:xfrm>
          <a:off x="10527434"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6" name="Text Box 17">
          <a:extLst>
            <a:ext uri="{FF2B5EF4-FFF2-40B4-BE49-F238E27FC236}">
              <a16:creationId xmlns:a16="http://schemas.microsoft.com/office/drawing/2014/main" id="{00000000-0008-0000-0800-000042000000}"/>
            </a:ext>
          </a:extLst>
        </xdr:cNvPr>
        <xdr:cNvSpPr txBox="1">
          <a:spLocks noChangeArrowheads="1"/>
        </xdr:cNvSpPr>
      </xdr:nvSpPr>
      <xdr:spPr bwMode="auto">
        <a:xfrm>
          <a:off x="10527434"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7" name="Text Box 18">
          <a:extLst>
            <a:ext uri="{FF2B5EF4-FFF2-40B4-BE49-F238E27FC236}">
              <a16:creationId xmlns:a16="http://schemas.microsoft.com/office/drawing/2014/main" id="{00000000-0008-0000-0800-000043000000}"/>
            </a:ext>
          </a:extLst>
        </xdr:cNvPr>
        <xdr:cNvSpPr txBox="1">
          <a:spLocks noChangeArrowheads="1"/>
        </xdr:cNvSpPr>
      </xdr:nvSpPr>
      <xdr:spPr bwMode="auto">
        <a:xfrm>
          <a:off x="10527434"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68" name="Text Box 19">
          <a:extLst>
            <a:ext uri="{FF2B5EF4-FFF2-40B4-BE49-F238E27FC236}">
              <a16:creationId xmlns:a16="http://schemas.microsoft.com/office/drawing/2014/main" id="{00000000-0008-0000-0800-000044000000}"/>
            </a:ext>
          </a:extLst>
        </xdr:cNvPr>
        <xdr:cNvSpPr txBox="1">
          <a:spLocks noChangeArrowheads="1"/>
        </xdr:cNvSpPr>
      </xdr:nvSpPr>
      <xdr:spPr bwMode="auto">
        <a:xfrm>
          <a:off x="10527434"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 name="Text Box 15">
          <a:extLst>
            <a:ext uri="{FF2B5EF4-FFF2-40B4-BE49-F238E27FC236}">
              <a16:creationId xmlns:a16="http://schemas.microsoft.com/office/drawing/2014/main" id="{00000000-0008-0000-0800-000045000000}"/>
            </a:ext>
          </a:extLst>
        </xdr:cNvPr>
        <xdr:cNvSpPr txBox="1">
          <a:spLocks noChangeArrowheads="1"/>
        </xdr:cNvSpPr>
      </xdr:nvSpPr>
      <xdr:spPr bwMode="auto">
        <a:xfrm>
          <a:off x="10527434" y="7801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xdr:row>
      <xdr:rowOff>0</xdr:rowOff>
    </xdr:from>
    <xdr:ext cx="95250" cy="171450"/>
    <xdr:sp macro="" textlink="">
      <xdr:nvSpPr>
        <xdr:cNvPr id="70" name="Text Box 16">
          <a:extLst>
            <a:ext uri="{FF2B5EF4-FFF2-40B4-BE49-F238E27FC236}">
              <a16:creationId xmlns:a16="http://schemas.microsoft.com/office/drawing/2014/main" id="{00000000-0008-0000-0800-000046000000}"/>
            </a:ext>
          </a:extLst>
        </xdr:cNvPr>
        <xdr:cNvSpPr txBox="1">
          <a:spLocks noChangeArrowheads="1"/>
        </xdr:cNvSpPr>
      </xdr:nvSpPr>
      <xdr:spPr bwMode="auto">
        <a:xfrm>
          <a:off x="9374909"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xdr:row>
      <xdr:rowOff>0</xdr:rowOff>
    </xdr:from>
    <xdr:ext cx="95250" cy="171450"/>
    <xdr:sp macro="" textlink="">
      <xdr:nvSpPr>
        <xdr:cNvPr id="71" name="Text Box 17">
          <a:extLst>
            <a:ext uri="{FF2B5EF4-FFF2-40B4-BE49-F238E27FC236}">
              <a16:creationId xmlns:a16="http://schemas.microsoft.com/office/drawing/2014/main" id="{00000000-0008-0000-0800-000047000000}"/>
            </a:ext>
          </a:extLst>
        </xdr:cNvPr>
        <xdr:cNvSpPr txBox="1">
          <a:spLocks noChangeArrowheads="1"/>
        </xdr:cNvSpPr>
      </xdr:nvSpPr>
      <xdr:spPr bwMode="auto">
        <a:xfrm>
          <a:off x="9374909"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xdr:row>
      <xdr:rowOff>0</xdr:rowOff>
    </xdr:from>
    <xdr:ext cx="95250" cy="171450"/>
    <xdr:sp macro="" textlink="">
      <xdr:nvSpPr>
        <xdr:cNvPr id="72" name="Text Box 18">
          <a:extLst>
            <a:ext uri="{FF2B5EF4-FFF2-40B4-BE49-F238E27FC236}">
              <a16:creationId xmlns:a16="http://schemas.microsoft.com/office/drawing/2014/main" id="{00000000-0008-0000-0800-000048000000}"/>
            </a:ext>
          </a:extLst>
        </xdr:cNvPr>
        <xdr:cNvSpPr txBox="1">
          <a:spLocks noChangeArrowheads="1"/>
        </xdr:cNvSpPr>
      </xdr:nvSpPr>
      <xdr:spPr bwMode="auto">
        <a:xfrm>
          <a:off x="9374909"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xdr:row>
      <xdr:rowOff>0</xdr:rowOff>
    </xdr:from>
    <xdr:ext cx="95250" cy="171450"/>
    <xdr:sp macro="" textlink="">
      <xdr:nvSpPr>
        <xdr:cNvPr id="73" name="Text Box 19">
          <a:extLst>
            <a:ext uri="{FF2B5EF4-FFF2-40B4-BE49-F238E27FC236}">
              <a16:creationId xmlns:a16="http://schemas.microsoft.com/office/drawing/2014/main" id="{00000000-0008-0000-0800-000049000000}"/>
            </a:ext>
          </a:extLst>
        </xdr:cNvPr>
        <xdr:cNvSpPr txBox="1">
          <a:spLocks noChangeArrowheads="1"/>
        </xdr:cNvSpPr>
      </xdr:nvSpPr>
      <xdr:spPr bwMode="auto">
        <a:xfrm>
          <a:off x="9374909" y="5449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xdr:row>
      <xdr:rowOff>504825</xdr:rowOff>
    </xdr:from>
    <xdr:ext cx="95250" cy="442269"/>
    <xdr:sp macro="" textlink="">
      <xdr:nvSpPr>
        <xdr:cNvPr id="74" name="Text Box 15">
          <a:extLst>
            <a:ext uri="{FF2B5EF4-FFF2-40B4-BE49-F238E27FC236}">
              <a16:creationId xmlns:a16="http://schemas.microsoft.com/office/drawing/2014/main" id="{00000000-0008-0000-0800-00004A000000}"/>
            </a:ext>
          </a:extLst>
        </xdr:cNvPr>
        <xdr:cNvSpPr txBox="1">
          <a:spLocks noChangeArrowheads="1"/>
        </xdr:cNvSpPr>
      </xdr:nvSpPr>
      <xdr:spPr bwMode="auto">
        <a:xfrm>
          <a:off x="9374909" y="595428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75" name="Text Box 15">
          <a:extLst>
            <a:ext uri="{FF2B5EF4-FFF2-40B4-BE49-F238E27FC236}">
              <a16:creationId xmlns:a16="http://schemas.microsoft.com/office/drawing/2014/main" id="{00000000-0008-0000-0800-00004B000000}"/>
            </a:ext>
          </a:extLst>
        </xdr:cNvPr>
        <xdr:cNvSpPr txBox="1">
          <a:spLocks noChangeArrowheads="1"/>
        </xdr:cNvSpPr>
      </xdr:nvSpPr>
      <xdr:spPr bwMode="auto">
        <a:xfrm>
          <a:off x="9374909" y="7801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76" name="Text Box 15">
          <a:extLst>
            <a:ext uri="{FF2B5EF4-FFF2-40B4-BE49-F238E27FC236}">
              <a16:creationId xmlns:a16="http://schemas.microsoft.com/office/drawing/2014/main" id="{00000000-0008-0000-0800-00004C000000}"/>
            </a:ext>
          </a:extLst>
        </xdr:cNvPr>
        <xdr:cNvSpPr txBox="1">
          <a:spLocks noChangeArrowheads="1"/>
        </xdr:cNvSpPr>
      </xdr:nvSpPr>
      <xdr:spPr bwMode="auto">
        <a:xfrm>
          <a:off x="9374909" y="88752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77" name="Text Box 15">
          <a:extLst>
            <a:ext uri="{FF2B5EF4-FFF2-40B4-BE49-F238E27FC236}">
              <a16:creationId xmlns:a16="http://schemas.microsoft.com/office/drawing/2014/main" id="{00000000-0008-0000-0800-00004D000000}"/>
            </a:ext>
          </a:extLst>
        </xdr:cNvPr>
        <xdr:cNvSpPr txBox="1">
          <a:spLocks noChangeArrowheads="1"/>
        </xdr:cNvSpPr>
      </xdr:nvSpPr>
      <xdr:spPr bwMode="auto">
        <a:xfrm>
          <a:off x="9374909" y="88752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78" name="Text Box 15">
          <a:extLst>
            <a:ext uri="{FF2B5EF4-FFF2-40B4-BE49-F238E27FC236}">
              <a16:creationId xmlns:a16="http://schemas.microsoft.com/office/drawing/2014/main" id="{00000000-0008-0000-0800-00004E000000}"/>
            </a:ext>
          </a:extLst>
        </xdr:cNvPr>
        <xdr:cNvSpPr txBox="1">
          <a:spLocks noChangeArrowheads="1"/>
        </xdr:cNvSpPr>
      </xdr:nvSpPr>
      <xdr:spPr bwMode="auto">
        <a:xfrm>
          <a:off x="9374909" y="1029537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79" name="Text Box 15">
          <a:extLst>
            <a:ext uri="{FF2B5EF4-FFF2-40B4-BE49-F238E27FC236}">
              <a16:creationId xmlns:a16="http://schemas.microsoft.com/office/drawing/2014/main" id="{00000000-0008-0000-0800-00004F000000}"/>
            </a:ext>
          </a:extLst>
        </xdr:cNvPr>
        <xdr:cNvSpPr txBox="1">
          <a:spLocks noChangeArrowheads="1"/>
        </xdr:cNvSpPr>
      </xdr:nvSpPr>
      <xdr:spPr bwMode="auto">
        <a:xfrm>
          <a:off x="9374909" y="1029537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0" name="Text Box 15">
          <a:extLst>
            <a:ext uri="{FF2B5EF4-FFF2-40B4-BE49-F238E27FC236}">
              <a16:creationId xmlns:a16="http://schemas.microsoft.com/office/drawing/2014/main" id="{00000000-0008-0000-0800-000050000000}"/>
            </a:ext>
          </a:extLst>
        </xdr:cNvPr>
        <xdr:cNvSpPr txBox="1">
          <a:spLocks noChangeArrowheads="1"/>
        </xdr:cNvSpPr>
      </xdr:nvSpPr>
      <xdr:spPr bwMode="auto">
        <a:xfrm>
          <a:off x="9374909" y="1106891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1" name="Text Box 15">
          <a:extLst>
            <a:ext uri="{FF2B5EF4-FFF2-40B4-BE49-F238E27FC236}">
              <a16:creationId xmlns:a16="http://schemas.microsoft.com/office/drawing/2014/main" id="{00000000-0008-0000-0800-000051000000}"/>
            </a:ext>
          </a:extLst>
        </xdr:cNvPr>
        <xdr:cNvSpPr txBox="1">
          <a:spLocks noChangeArrowheads="1"/>
        </xdr:cNvSpPr>
      </xdr:nvSpPr>
      <xdr:spPr bwMode="auto">
        <a:xfrm>
          <a:off x="9374909" y="1106891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2" name="Text Box 15">
          <a:extLst>
            <a:ext uri="{FF2B5EF4-FFF2-40B4-BE49-F238E27FC236}">
              <a16:creationId xmlns:a16="http://schemas.microsoft.com/office/drawing/2014/main" id="{00000000-0008-0000-0800-000052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3" name="Text Box 15">
          <a:extLst>
            <a:ext uri="{FF2B5EF4-FFF2-40B4-BE49-F238E27FC236}">
              <a16:creationId xmlns:a16="http://schemas.microsoft.com/office/drawing/2014/main" id="{00000000-0008-0000-0800-000053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4" name="Text Box 15">
          <a:extLst>
            <a:ext uri="{FF2B5EF4-FFF2-40B4-BE49-F238E27FC236}">
              <a16:creationId xmlns:a16="http://schemas.microsoft.com/office/drawing/2014/main" id="{00000000-0008-0000-0800-000054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5" name="Text Box 15">
          <a:extLst>
            <a:ext uri="{FF2B5EF4-FFF2-40B4-BE49-F238E27FC236}">
              <a16:creationId xmlns:a16="http://schemas.microsoft.com/office/drawing/2014/main" id="{00000000-0008-0000-0800-000055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6" name="Text Box 15">
          <a:extLst>
            <a:ext uri="{FF2B5EF4-FFF2-40B4-BE49-F238E27FC236}">
              <a16:creationId xmlns:a16="http://schemas.microsoft.com/office/drawing/2014/main" id="{00000000-0008-0000-0800-000056000000}"/>
            </a:ext>
          </a:extLst>
        </xdr:cNvPr>
        <xdr:cNvSpPr txBox="1">
          <a:spLocks noChangeArrowheads="1"/>
        </xdr:cNvSpPr>
      </xdr:nvSpPr>
      <xdr:spPr bwMode="auto">
        <a:xfrm>
          <a:off x="9374909" y="1178790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7" name="Text Box 15">
          <a:extLst>
            <a:ext uri="{FF2B5EF4-FFF2-40B4-BE49-F238E27FC236}">
              <a16:creationId xmlns:a16="http://schemas.microsoft.com/office/drawing/2014/main" id="{00000000-0008-0000-0800-000057000000}"/>
            </a:ext>
          </a:extLst>
        </xdr:cNvPr>
        <xdr:cNvSpPr txBox="1">
          <a:spLocks noChangeArrowheads="1"/>
        </xdr:cNvSpPr>
      </xdr:nvSpPr>
      <xdr:spPr bwMode="auto">
        <a:xfrm>
          <a:off x="50072637" y="12746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88" name="Text Box 15">
          <a:extLst>
            <a:ext uri="{FF2B5EF4-FFF2-40B4-BE49-F238E27FC236}">
              <a16:creationId xmlns:a16="http://schemas.microsoft.com/office/drawing/2014/main" id="{00000000-0008-0000-0800-000058000000}"/>
            </a:ext>
          </a:extLst>
        </xdr:cNvPr>
        <xdr:cNvSpPr txBox="1">
          <a:spLocks noChangeArrowheads="1"/>
        </xdr:cNvSpPr>
      </xdr:nvSpPr>
      <xdr:spPr bwMode="auto">
        <a:xfrm>
          <a:off x="49942750" y="132238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89" name="Text Box 16">
          <a:extLst>
            <a:ext uri="{FF2B5EF4-FFF2-40B4-BE49-F238E27FC236}">
              <a16:creationId xmlns:a16="http://schemas.microsoft.com/office/drawing/2014/main" id="{00000000-0008-0000-0800-000059000000}"/>
            </a:ext>
          </a:extLst>
        </xdr:cNvPr>
        <xdr:cNvSpPr txBox="1">
          <a:spLocks noChangeArrowheads="1"/>
        </xdr:cNvSpPr>
      </xdr:nvSpPr>
      <xdr:spPr bwMode="auto">
        <a:xfrm>
          <a:off x="9374909"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0" name="Text Box 17">
          <a:extLst>
            <a:ext uri="{FF2B5EF4-FFF2-40B4-BE49-F238E27FC236}">
              <a16:creationId xmlns:a16="http://schemas.microsoft.com/office/drawing/2014/main" id="{00000000-0008-0000-0800-00005A000000}"/>
            </a:ext>
          </a:extLst>
        </xdr:cNvPr>
        <xdr:cNvSpPr txBox="1">
          <a:spLocks noChangeArrowheads="1"/>
        </xdr:cNvSpPr>
      </xdr:nvSpPr>
      <xdr:spPr bwMode="auto">
        <a:xfrm>
          <a:off x="9374909"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1" name="Text Box 18">
          <a:extLst>
            <a:ext uri="{FF2B5EF4-FFF2-40B4-BE49-F238E27FC236}">
              <a16:creationId xmlns:a16="http://schemas.microsoft.com/office/drawing/2014/main" id="{00000000-0008-0000-0800-00005B000000}"/>
            </a:ext>
          </a:extLst>
        </xdr:cNvPr>
        <xdr:cNvSpPr txBox="1">
          <a:spLocks noChangeArrowheads="1"/>
        </xdr:cNvSpPr>
      </xdr:nvSpPr>
      <xdr:spPr bwMode="auto">
        <a:xfrm>
          <a:off x="9374909"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2" name="Text Box 19">
          <a:extLst>
            <a:ext uri="{FF2B5EF4-FFF2-40B4-BE49-F238E27FC236}">
              <a16:creationId xmlns:a16="http://schemas.microsoft.com/office/drawing/2014/main" id="{00000000-0008-0000-0800-00005C000000}"/>
            </a:ext>
          </a:extLst>
        </xdr:cNvPr>
        <xdr:cNvSpPr txBox="1">
          <a:spLocks noChangeArrowheads="1"/>
        </xdr:cNvSpPr>
      </xdr:nvSpPr>
      <xdr:spPr bwMode="auto">
        <a:xfrm>
          <a:off x="9374909" y="62230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93" name="Text Box 15">
          <a:extLst>
            <a:ext uri="{FF2B5EF4-FFF2-40B4-BE49-F238E27FC236}">
              <a16:creationId xmlns:a16="http://schemas.microsoft.com/office/drawing/2014/main" id="{00000000-0008-0000-0800-00005D000000}"/>
            </a:ext>
          </a:extLst>
        </xdr:cNvPr>
        <xdr:cNvSpPr txBox="1">
          <a:spLocks noChangeArrowheads="1"/>
        </xdr:cNvSpPr>
      </xdr:nvSpPr>
      <xdr:spPr bwMode="auto">
        <a:xfrm>
          <a:off x="9374909" y="6727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4" name="Text Box 16">
          <a:extLst>
            <a:ext uri="{FF2B5EF4-FFF2-40B4-BE49-F238E27FC236}">
              <a16:creationId xmlns:a16="http://schemas.microsoft.com/office/drawing/2014/main" id="{00000000-0008-0000-0800-00005E000000}"/>
            </a:ext>
          </a:extLst>
        </xdr:cNvPr>
        <xdr:cNvSpPr txBox="1">
          <a:spLocks noChangeArrowheads="1"/>
        </xdr:cNvSpPr>
      </xdr:nvSpPr>
      <xdr:spPr bwMode="auto">
        <a:xfrm>
          <a:off x="9374909"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5" name="Text Box 17">
          <a:extLst>
            <a:ext uri="{FF2B5EF4-FFF2-40B4-BE49-F238E27FC236}">
              <a16:creationId xmlns:a16="http://schemas.microsoft.com/office/drawing/2014/main" id="{00000000-0008-0000-0800-00005F000000}"/>
            </a:ext>
          </a:extLst>
        </xdr:cNvPr>
        <xdr:cNvSpPr txBox="1">
          <a:spLocks noChangeArrowheads="1"/>
        </xdr:cNvSpPr>
      </xdr:nvSpPr>
      <xdr:spPr bwMode="auto">
        <a:xfrm>
          <a:off x="9374909"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6" name="Text Box 18">
          <a:extLst>
            <a:ext uri="{FF2B5EF4-FFF2-40B4-BE49-F238E27FC236}">
              <a16:creationId xmlns:a16="http://schemas.microsoft.com/office/drawing/2014/main" id="{00000000-0008-0000-0800-000060000000}"/>
            </a:ext>
          </a:extLst>
        </xdr:cNvPr>
        <xdr:cNvSpPr txBox="1">
          <a:spLocks noChangeArrowheads="1"/>
        </xdr:cNvSpPr>
      </xdr:nvSpPr>
      <xdr:spPr bwMode="auto">
        <a:xfrm>
          <a:off x="9374909"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97" name="Text Box 19">
          <a:extLst>
            <a:ext uri="{FF2B5EF4-FFF2-40B4-BE49-F238E27FC236}">
              <a16:creationId xmlns:a16="http://schemas.microsoft.com/office/drawing/2014/main" id="{00000000-0008-0000-0800-000061000000}"/>
            </a:ext>
          </a:extLst>
        </xdr:cNvPr>
        <xdr:cNvSpPr txBox="1">
          <a:spLocks noChangeArrowheads="1"/>
        </xdr:cNvSpPr>
      </xdr:nvSpPr>
      <xdr:spPr bwMode="auto">
        <a:xfrm>
          <a:off x="9374909" y="7296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98" name="Text Box 15">
          <a:extLst>
            <a:ext uri="{FF2B5EF4-FFF2-40B4-BE49-F238E27FC236}">
              <a16:creationId xmlns:a16="http://schemas.microsoft.com/office/drawing/2014/main" id="{00000000-0008-0000-0800-000062000000}"/>
            </a:ext>
          </a:extLst>
        </xdr:cNvPr>
        <xdr:cNvSpPr txBox="1">
          <a:spLocks noChangeArrowheads="1"/>
        </xdr:cNvSpPr>
      </xdr:nvSpPr>
      <xdr:spPr bwMode="auto">
        <a:xfrm>
          <a:off x="9374909" y="7801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99" name="Text Box 15">
          <a:extLst>
            <a:ext uri="{FF2B5EF4-FFF2-40B4-BE49-F238E27FC236}">
              <a16:creationId xmlns:a16="http://schemas.microsoft.com/office/drawing/2014/main" id="{00000000-0008-0000-0800-000063000000}"/>
            </a:ext>
          </a:extLst>
        </xdr:cNvPr>
        <xdr:cNvSpPr txBox="1">
          <a:spLocks noChangeArrowheads="1"/>
        </xdr:cNvSpPr>
      </xdr:nvSpPr>
      <xdr:spPr bwMode="auto">
        <a:xfrm>
          <a:off x="9374909"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0" name="Text Box 15">
          <a:extLst>
            <a:ext uri="{FF2B5EF4-FFF2-40B4-BE49-F238E27FC236}">
              <a16:creationId xmlns:a16="http://schemas.microsoft.com/office/drawing/2014/main" id="{00000000-0008-0000-0800-000064000000}"/>
            </a:ext>
          </a:extLst>
        </xdr:cNvPr>
        <xdr:cNvSpPr txBox="1">
          <a:spLocks noChangeArrowheads="1"/>
        </xdr:cNvSpPr>
      </xdr:nvSpPr>
      <xdr:spPr bwMode="auto">
        <a:xfrm>
          <a:off x="9374909"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01" name="Text Box 15">
          <a:extLst>
            <a:ext uri="{FF2B5EF4-FFF2-40B4-BE49-F238E27FC236}">
              <a16:creationId xmlns:a16="http://schemas.microsoft.com/office/drawing/2014/main" id="{00000000-0008-0000-0800-000065000000}"/>
            </a:ext>
          </a:extLst>
        </xdr:cNvPr>
        <xdr:cNvSpPr txBox="1">
          <a:spLocks noChangeArrowheads="1"/>
        </xdr:cNvSpPr>
      </xdr:nvSpPr>
      <xdr:spPr bwMode="auto">
        <a:xfrm>
          <a:off x="12790343"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02" name="Text Box 15">
          <a:extLst>
            <a:ext uri="{FF2B5EF4-FFF2-40B4-BE49-F238E27FC236}">
              <a16:creationId xmlns:a16="http://schemas.microsoft.com/office/drawing/2014/main" id="{00000000-0008-0000-0800-000066000000}"/>
            </a:ext>
          </a:extLst>
        </xdr:cNvPr>
        <xdr:cNvSpPr txBox="1">
          <a:spLocks noChangeArrowheads="1"/>
        </xdr:cNvSpPr>
      </xdr:nvSpPr>
      <xdr:spPr bwMode="auto">
        <a:xfrm>
          <a:off x="12790343"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103" name="Text Box 15">
          <a:extLst>
            <a:ext uri="{FF2B5EF4-FFF2-40B4-BE49-F238E27FC236}">
              <a16:creationId xmlns:a16="http://schemas.microsoft.com/office/drawing/2014/main" id="{00000000-0008-0000-0800-000067000000}"/>
            </a:ext>
          </a:extLst>
        </xdr:cNvPr>
        <xdr:cNvSpPr txBox="1">
          <a:spLocks noChangeArrowheads="1"/>
        </xdr:cNvSpPr>
      </xdr:nvSpPr>
      <xdr:spPr bwMode="auto">
        <a:xfrm>
          <a:off x="50084182"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104" name="Text Box 15">
          <a:extLst>
            <a:ext uri="{FF2B5EF4-FFF2-40B4-BE49-F238E27FC236}">
              <a16:creationId xmlns:a16="http://schemas.microsoft.com/office/drawing/2014/main" id="{00000000-0008-0000-0800-000068000000}"/>
            </a:ext>
          </a:extLst>
        </xdr:cNvPr>
        <xdr:cNvSpPr txBox="1">
          <a:spLocks noChangeArrowheads="1"/>
        </xdr:cNvSpPr>
      </xdr:nvSpPr>
      <xdr:spPr bwMode="auto">
        <a:xfrm>
          <a:off x="50084182" y="1164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5" name="Text Box 15">
          <a:extLst>
            <a:ext uri="{FF2B5EF4-FFF2-40B4-BE49-F238E27FC236}">
              <a16:creationId xmlns:a16="http://schemas.microsoft.com/office/drawing/2014/main" id="{00000000-0008-0000-0800-00006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6" name="Text Box 15">
          <a:extLst>
            <a:ext uri="{FF2B5EF4-FFF2-40B4-BE49-F238E27FC236}">
              <a16:creationId xmlns:a16="http://schemas.microsoft.com/office/drawing/2014/main" id="{00000000-0008-0000-0800-00006A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7" name="Text Box 15">
          <a:extLst>
            <a:ext uri="{FF2B5EF4-FFF2-40B4-BE49-F238E27FC236}">
              <a16:creationId xmlns:a16="http://schemas.microsoft.com/office/drawing/2014/main" id="{00000000-0008-0000-0800-00006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8" name="Text Box 15">
          <a:extLst>
            <a:ext uri="{FF2B5EF4-FFF2-40B4-BE49-F238E27FC236}">
              <a16:creationId xmlns:a16="http://schemas.microsoft.com/office/drawing/2014/main" id="{00000000-0008-0000-0800-00006C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09" name="Text Box 15">
          <a:extLst>
            <a:ext uri="{FF2B5EF4-FFF2-40B4-BE49-F238E27FC236}">
              <a16:creationId xmlns:a16="http://schemas.microsoft.com/office/drawing/2014/main" id="{00000000-0008-0000-0800-00006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10" name="Text Box 15">
          <a:extLst>
            <a:ext uri="{FF2B5EF4-FFF2-40B4-BE49-F238E27FC236}">
              <a16:creationId xmlns:a16="http://schemas.microsoft.com/office/drawing/2014/main" id="{00000000-0008-0000-0800-00006E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11" name="Text Box 15">
          <a:extLst>
            <a:ext uri="{FF2B5EF4-FFF2-40B4-BE49-F238E27FC236}">
              <a16:creationId xmlns:a16="http://schemas.microsoft.com/office/drawing/2014/main" id="{00000000-0008-0000-0800-00006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2" name="Text Box 15">
          <a:extLst>
            <a:ext uri="{FF2B5EF4-FFF2-40B4-BE49-F238E27FC236}">
              <a16:creationId xmlns:a16="http://schemas.microsoft.com/office/drawing/2014/main" id="{00000000-0008-0000-0800-000070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3" name="Text Box 15">
          <a:extLst>
            <a:ext uri="{FF2B5EF4-FFF2-40B4-BE49-F238E27FC236}">
              <a16:creationId xmlns:a16="http://schemas.microsoft.com/office/drawing/2014/main" id="{00000000-0008-0000-0800-000071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4" name="Text Box 15">
          <a:extLst>
            <a:ext uri="{FF2B5EF4-FFF2-40B4-BE49-F238E27FC236}">
              <a16:creationId xmlns:a16="http://schemas.microsoft.com/office/drawing/2014/main" id="{00000000-0008-0000-0800-000072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5" name="Text Box 15">
          <a:extLst>
            <a:ext uri="{FF2B5EF4-FFF2-40B4-BE49-F238E27FC236}">
              <a16:creationId xmlns:a16="http://schemas.microsoft.com/office/drawing/2014/main" id="{00000000-0008-0000-0800-000073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6" name="Text Box 15">
          <a:extLst>
            <a:ext uri="{FF2B5EF4-FFF2-40B4-BE49-F238E27FC236}">
              <a16:creationId xmlns:a16="http://schemas.microsoft.com/office/drawing/2014/main" id="{00000000-0008-0000-0800-000074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7" name="Text Box 15">
          <a:extLst>
            <a:ext uri="{FF2B5EF4-FFF2-40B4-BE49-F238E27FC236}">
              <a16:creationId xmlns:a16="http://schemas.microsoft.com/office/drawing/2014/main" id="{00000000-0008-0000-0800-000075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18" name="Text Box 15">
          <a:extLst>
            <a:ext uri="{FF2B5EF4-FFF2-40B4-BE49-F238E27FC236}">
              <a16:creationId xmlns:a16="http://schemas.microsoft.com/office/drawing/2014/main" id="{00000000-0008-0000-0800-000076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19" name="Text Box 15">
          <a:extLst>
            <a:ext uri="{FF2B5EF4-FFF2-40B4-BE49-F238E27FC236}">
              <a16:creationId xmlns:a16="http://schemas.microsoft.com/office/drawing/2014/main" id="{00000000-0008-0000-0800-000077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0" name="Text Box 15">
          <a:extLst>
            <a:ext uri="{FF2B5EF4-FFF2-40B4-BE49-F238E27FC236}">
              <a16:creationId xmlns:a16="http://schemas.microsoft.com/office/drawing/2014/main" id="{00000000-0008-0000-0800-000078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1" name="Text Box 15">
          <a:extLst>
            <a:ext uri="{FF2B5EF4-FFF2-40B4-BE49-F238E27FC236}">
              <a16:creationId xmlns:a16="http://schemas.microsoft.com/office/drawing/2014/main" id="{00000000-0008-0000-0800-000079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2" name="Text Box 15">
          <a:extLst>
            <a:ext uri="{FF2B5EF4-FFF2-40B4-BE49-F238E27FC236}">
              <a16:creationId xmlns:a16="http://schemas.microsoft.com/office/drawing/2014/main" id="{00000000-0008-0000-0800-00007A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3" name="Text Box 15">
          <a:extLst>
            <a:ext uri="{FF2B5EF4-FFF2-40B4-BE49-F238E27FC236}">
              <a16:creationId xmlns:a16="http://schemas.microsoft.com/office/drawing/2014/main" id="{00000000-0008-0000-0800-00007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4" name="Text Box 15">
          <a:extLst>
            <a:ext uri="{FF2B5EF4-FFF2-40B4-BE49-F238E27FC236}">
              <a16:creationId xmlns:a16="http://schemas.microsoft.com/office/drawing/2014/main" id="{00000000-0008-0000-0800-00007C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5" name="Text Box 15">
          <a:extLst>
            <a:ext uri="{FF2B5EF4-FFF2-40B4-BE49-F238E27FC236}">
              <a16:creationId xmlns:a16="http://schemas.microsoft.com/office/drawing/2014/main" id="{00000000-0008-0000-0800-00007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6" name="Text Box 15">
          <a:extLst>
            <a:ext uri="{FF2B5EF4-FFF2-40B4-BE49-F238E27FC236}">
              <a16:creationId xmlns:a16="http://schemas.microsoft.com/office/drawing/2014/main" id="{00000000-0008-0000-0800-00007E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7" name="Text Box 15">
          <a:extLst>
            <a:ext uri="{FF2B5EF4-FFF2-40B4-BE49-F238E27FC236}">
              <a16:creationId xmlns:a16="http://schemas.microsoft.com/office/drawing/2014/main" id="{00000000-0008-0000-0800-00007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8" name="Text Box 15">
          <a:extLst>
            <a:ext uri="{FF2B5EF4-FFF2-40B4-BE49-F238E27FC236}">
              <a16:creationId xmlns:a16="http://schemas.microsoft.com/office/drawing/2014/main" id="{00000000-0008-0000-0800-000080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9" name="Text Box 15">
          <a:extLst>
            <a:ext uri="{FF2B5EF4-FFF2-40B4-BE49-F238E27FC236}">
              <a16:creationId xmlns:a16="http://schemas.microsoft.com/office/drawing/2014/main" id="{00000000-0008-0000-0800-000081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0" name="Text Box 15">
          <a:extLst>
            <a:ext uri="{FF2B5EF4-FFF2-40B4-BE49-F238E27FC236}">
              <a16:creationId xmlns:a16="http://schemas.microsoft.com/office/drawing/2014/main" id="{00000000-0008-0000-0800-000082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1" name="Text Box 15">
          <a:extLst>
            <a:ext uri="{FF2B5EF4-FFF2-40B4-BE49-F238E27FC236}">
              <a16:creationId xmlns:a16="http://schemas.microsoft.com/office/drawing/2014/main" id="{00000000-0008-0000-0800-000083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2" name="Text Box 15">
          <a:extLst>
            <a:ext uri="{FF2B5EF4-FFF2-40B4-BE49-F238E27FC236}">
              <a16:creationId xmlns:a16="http://schemas.microsoft.com/office/drawing/2014/main" id="{00000000-0008-0000-0800-000084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3" name="Text Box 15">
          <a:extLst>
            <a:ext uri="{FF2B5EF4-FFF2-40B4-BE49-F238E27FC236}">
              <a16:creationId xmlns:a16="http://schemas.microsoft.com/office/drawing/2014/main" id="{00000000-0008-0000-0800-000085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4" name="Text Box 15">
          <a:extLst>
            <a:ext uri="{FF2B5EF4-FFF2-40B4-BE49-F238E27FC236}">
              <a16:creationId xmlns:a16="http://schemas.microsoft.com/office/drawing/2014/main" id="{00000000-0008-0000-0800-000086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5" name="Text Box 15">
          <a:extLst>
            <a:ext uri="{FF2B5EF4-FFF2-40B4-BE49-F238E27FC236}">
              <a16:creationId xmlns:a16="http://schemas.microsoft.com/office/drawing/2014/main" id="{00000000-0008-0000-0800-000087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6" name="Text Box 15">
          <a:extLst>
            <a:ext uri="{FF2B5EF4-FFF2-40B4-BE49-F238E27FC236}">
              <a16:creationId xmlns:a16="http://schemas.microsoft.com/office/drawing/2014/main" id="{00000000-0008-0000-0800-000088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37" name="Text Box 15">
          <a:extLst>
            <a:ext uri="{FF2B5EF4-FFF2-40B4-BE49-F238E27FC236}">
              <a16:creationId xmlns:a16="http://schemas.microsoft.com/office/drawing/2014/main" id="{00000000-0008-0000-0800-000089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38" name="Text Box 15">
          <a:extLst>
            <a:ext uri="{FF2B5EF4-FFF2-40B4-BE49-F238E27FC236}">
              <a16:creationId xmlns:a16="http://schemas.microsoft.com/office/drawing/2014/main" id="{00000000-0008-0000-0800-00008A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9" name="Text Box 15">
          <a:extLst>
            <a:ext uri="{FF2B5EF4-FFF2-40B4-BE49-F238E27FC236}">
              <a16:creationId xmlns:a16="http://schemas.microsoft.com/office/drawing/2014/main" id="{00000000-0008-0000-0800-00008B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40" name="Text Box 15">
          <a:extLst>
            <a:ext uri="{FF2B5EF4-FFF2-40B4-BE49-F238E27FC236}">
              <a16:creationId xmlns:a16="http://schemas.microsoft.com/office/drawing/2014/main" id="{00000000-0008-0000-0800-00008C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1" name="Text Box 15">
          <a:extLst>
            <a:ext uri="{FF2B5EF4-FFF2-40B4-BE49-F238E27FC236}">
              <a16:creationId xmlns:a16="http://schemas.microsoft.com/office/drawing/2014/main" id="{00000000-0008-0000-0800-00008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2" name="Text Box 15">
          <a:extLst>
            <a:ext uri="{FF2B5EF4-FFF2-40B4-BE49-F238E27FC236}">
              <a16:creationId xmlns:a16="http://schemas.microsoft.com/office/drawing/2014/main" id="{00000000-0008-0000-0800-00008E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3" name="Text Box 15">
          <a:extLst>
            <a:ext uri="{FF2B5EF4-FFF2-40B4-BE49-F238E27FC236}">
              <a16:creationId xmlns:a16="http://schemas.microsoft.com/office/drawing/2014/main" id="{00000000-0008-0000-0800-00008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4" name="Text Box 15">
          <a:extLst>
            <a:ext uri="{FF2B5EF4-FFF2-40B4-BE49-F238E27FC236}">
              <a16:creationId xmlns:a16="http://schemas.microsoft.com/office/drawing/2014/main" id="{00000000-0008-0000-0800-000090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5" name="Text Box 15">
          <a:extLst>
            <a:ext uri="{FF2B5EF4-FFF2-40B4-BE49-F238E27FC236}">
              <a16:creationId xmlns:a16="http://schemas.microsoft.com/office/drawing/2014/main" id="{00000000-0008-0000-0800-000091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6" name="Text Box 15">
          <a:extLst>
            <a:ext uri="{FF2B5EF4-FFF2-40B4-BE49-F238E27FC236}">
              <a16:creationId xmlns:a16="http://schemas.microsoft.com/office/drawing/2014/main" id="{00000000-0008-0000-0800-000092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47" name="Text Box 15">
          <a:extLst>
            <a:ext uri="{FF2B5EF4-FFF2-40B4-BE49-F238E27FC236}">
              <a16:creationId xmlns:a16="http://schemas.microsoft.com/office/drawing/2014/main" id="{00000000-0008-0000-0800-000093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48" name="Text Box 15">
          <a:extLst>
            <a:ext uri="{FF2B5EF4-FFF2-40B4-BE49-F238E27FC236}">
              <a16:creationId xmlns:a16="http://schemas.microsoft.com/office/drawing/2014/main" id="{00000000-0008-0000-0800-000094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49" name="Text Box 15">
          <a:extLst>
            <a:ext uri="{FF2B5EF4-FFF2-40B4-BE49-F238E27FC236}">
              <a16:creationId xmlns:a16="http://schemas.microsoft.com/office/drawing/2014/main" id="{00000000-0008-0000-0800-000095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0" name="Text Box 15">
          <a:extLst>
            <a:ext uri="{FF2B5EF4-FFF2-40B4-BE49-F238E27FC236}">
              <a16:creationId xmlns:a16="http://schemas.microsoft.com/office/drawing/2014/main" id="{00000000-0008-0000-0800-000096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1" name="Text Box 15">
          <a:extLst>
            <a:ext uri="{FF2B5EF4-FFF2-40B4-BE49-F238E27FC236}">
              <a16:creationId xmlns:a16="http://schemas.microsoft.com/office/drawing/2014/main" id="{00000000-0008-0000-0800-000097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2" name="Text Box 15">
          <a:extLst>
            <a:ext uri="{FF2B5EF4-FFF2-40B4-BE49-F238E27FC236}">
              <a16:creationId xmlns:a16="http://schemas.microsoft.com/office/drawing/2014/main" id="{00000000-0008-0000-0800-000098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3" name="Text Box 15">
          <a:extLst>
            <a:ext uri="{FF2B5EF4-FFF2-40B4-BE49-F238E27FC236}">
              <a16:creationId xmlns:a16="http://schemas.microsoft.com/office/drawing/2014/main" id="{00000000-0008-0000-0800-000099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4" name="Text Box 15">
          <a:extLst>
            <a:ext uri="{FF2B5EF4-FFF2-40B4-BE49-F238E27FC236}">
              <a16:creationId xmlns:a16="http://schemas.microsoft.com/office/drawing/2014/main" id="{00000000-0008-0000-0800-00009A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55" name="Text Box 15">
          <a:extLst>
            <a:ext uri="{FF2B5EF4-FFF2-40B4-BE49-F238E27FC236}">
              <a16:creationId xmlns:a16="http://schemas.microsoft.com/office/drawing/2014/main" id="{00000000-0008-0000-0800-00009B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56" name="Text Box 15">
          <a:extLst>
            <a:ext uri="{FF2B5EF4-FFF2-40B4-BE49-F238E27FC236}">
              <a16:creationId xmlns:a16="http://schemas.microsoft.com/office/drawing/2014/main" id="{00000000-0008-0000-0800-00009C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7" name="Text Box 15">
          <a:extLst>
            <a:ext uri="{FF2B5EF4-FFF2-40B4-BE49-F238E27FC236}">
              <a16:creationId xmlns:a16="http://schemas.microsoft.com/office/drawing/2014/main" id="{00000000-0008-0000-0800-00009D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58" name="Text Box 15">
          <a:extLst>
            <a:ext uri="{FF2B5EF4-FFF2-40B4-BE49-F238E27FC236}">
              <a16:creationId xmlns:a16="http://schemas.microsoft.com/office/drawing/2014/main" id="{00000000-0008-0000-0800-00009E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59" name="Text Box 15">
          <a:extLst>
            <a:ext uri="{FF2B5EF4-FFF2-40B4-BE49-F238E27FC236}">
              <a16:creationId xmlns:a16="http://schemas.microsoft.com/office/drawing/2014/main" id="{00000000-0008-0000-0800-00009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0" name="Text Box 15">
          <a:extLst>
            <a:ext uri="{FF2B5EF4-FFF2-40B4-BE49-F238E27FC236}">
              <a16:creationId xmlns:a16="http://schemas.microsoft.com/office/drawing/2014/main" id="{00000000-0008-0000-0800-0000A0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1" name="Text Box 15">
          <a:extLst>
            <a:ext uri="{FF2B5EF4-FFF2-40B4-BE49-F238E27FC236}">
              <a16:creationId xmlns:a16="http://schemas.microsoft.com/office/drawing/2014/main" id="{00000000-0008-0000-0800-0000A1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2" name="Text Box 15">
          <a:extLst>
            <a:ext uri="{FF2B5EF4-FFF2-40B4-BE49-F238E27FC236}">
              <a16:creationId xmlns:a16="http://schemas.microsoft.com/office/drawing/2014/main" id="{00000000-0008-0000-0800-0000A2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3" name="Text Box 15">
          <a:extLst>
            <a:ext uri="{FF2B5EF4-FFF2-40B4-BE49-F238E27FC236}">
              <a16:creationId xmlns:a16="http://schemas.microsoft.com/office/drawing/2014/main" id="{00000000-0008-0000-0800-0000A3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4" name="Text Box 15">
          <a:extLst>
            <a:ext uri="{FF2B5EF4-FFF2-40B4-BE49-F238E27FC236}">
              <a16:creationId xmlns:a16="http://schemas.microsoft.com/office/drawing/2014/main" id="{00000000-0008-0000-0800-0000A4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65" name="Text Box 15">
          <a:extLst>
            <a:ext uri="{FF2B5EF4-FFF2-40B4-BE49-F238E27FC236}">
              <a16:creationId xmlns:a16="http://schemas.microsoft.com/office/drawing/2014/main" id="{00000000-0008-0000-0800-0000A5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66" name="Text Box 15">
          <a:extLst>
            <a:ext uri="{FF2B5EF4-FFF2-40B4-BE49-F238E27FC236}">
              <a16:creationId xmlns:a16="http://schemas.microsoft.com/office/drawing/2014/main" id="{00000000-0008-0000-0800-0000A6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67" name="Text Box 15">
          <a:extLst>
            <a:ext uri="{FF2B5EF4-FFF2-40B4-BE49-F238E27FC236}">
              <a16:creationId xmlns:a16="http://schemas.microsoft.com/office/drawing/2014/main" id="{00000000-0008-0000-0800-0000A7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68" name="Text Box 15">
          <a:extLst>
            <a:ext uri="{FF2B5EF4-FFF2-40B4-BE49-F238E27FC236}">
              <a16:creationId xmlns:a16="http://schemas.microsoft.com/office/drawing/2014/main" id="{00000000-0008-0000-0800-0000A8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69" name="Text Box 15">
          <a:extLst>
            <a:ext uri="{FF2B5EF4-FFF2-40B4-BE49-F238E27FC236}">
              <a16:creationId xmlns:a16="http://schemas.microsoft.com/office/drawing/2014/main" id="{00000000-0008-0000-0800-0000A9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70" name="Text Box 15">
          <a:extLst>
            <a:ext uri="{FF2B5EF4-FFF2-40B4-BE49-F238E27FC236}">
              <a16:creationId xmlns:a16="http://schemas.microsoft.com/office/drawing/2014/main" id="{00000000-0008-0000-0800-0000AA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71" name="Text Box 15">
          <a:extLst>
            <a:ext uri="{FF2B5EF4-FFF2-40B4-BE49-F238E27FC236}">
              <a16:creationId xmlns:a16="http://schemas.microsoft.com/office/drawing/2014/main" id="{00000000-0008-0000-0800-0000AB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72" name="Text Box 15">
          <a:extLst>
            <a:ext uri="{FF2B5EF4-FFF2-40B4-BE49-F238E27FC236}">
              <a16:creationId xmlns:a16="http://schemas.microsoft.com/office/drawing/2014/main" id="{00000000-0008-0000-0800-0000AC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3" name="Text Box 15">
          <a:extLst>
            <a:ext uri="{FF2B5EF4-FFF2-40B4-BE49-F238E27FC236}">
              <a16:creationId xmlns:a16="http://schemas.microsoft.com/office/drawing/2014/main" id="{00000000-0008-0000-0800-0000AD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4" name="Text Box 15">
          <a:extLst>
            <a:ext uri="{FF2B5EF4-FFF2-40B4-BE49-F238E27FC236}">
              <a16:creationId xmlns:a16="http://schemas.microsoft.com/office/drawing/2014/main" id="{00000000-0008-0000-0800-0000AE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75" name="Text Box 15">
          <a:extLst>
            <a:ext uri="{FF2B5EF4-FFF2-40B4-BE49-F238E27FC236}">
              <a16:creationId xmlns:a16="http://schemas.microsoft.com/office/drawing/2014/main" id="{00000000-0008-0000-0800-0000AF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76" name="Text Box 15">
          <a:extLst>
            <a:ext uri="{FF2B5EF4-FFF2-40B4-BE49-F238E27FC236}">
              <a16:creationId xmlns:a16="http://schemas.microsoft.com/office/drawing/2014/main" id="{00000000-0008-0000-0800-0000B0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7" name="Text Box 15">
          <a:extLst>
            <a:ext uri="{FF2B5EF4-FFF2-40B4-BE49-F238E27FC236}">
              <a16:creationId xmlns:a16="http://schemas.microsoft.com/office/drawing/2014/main" id="{00000000-0008-0000-0800-0000B1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8" name="Text Box 15">
          <a:extLst>
            <a:ext uri="{FF2B5EF4-FFF2-40B4-BE49-F238E27FC236}">
              <a16:creationId xmlns:a16="http://schemas.microsoft.com/office/drawing/2014/main" id="{00000000-0008-0000-0800-0000B2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79" name="Text Box 15">
          <a:extLst>
            <a:ext uri="{FF2B5EF4-FFF2-40B4-BE49-F238E27FC236}">
              <a16:creationId xmlns:a16="http://schemas.microsoft.com/office/drawing/2014/main" id="{00000000-0008-0000-0800-0000B3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80" name="Text Box 15">
          <a:extLst>
            <a:ext uri="{FF2B5EF4-FFF2-40B4-BE49-F238E27FC236}">
              <a16:creationId xmlns:a16="http://schemas.microsoft.com/office/drawing/2014/main" id="{00000000-0008-0000-0800-0000B4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81" name="Text Box 15">
          <a:extLst>
            <a:ext uri="{FF2B5EF4-FFF2-40B4-BE49-F238E27FC236}">
              <a16:creationId xmlns:a16="http://schemas.microsoft.com/office/drawing/2014/main" id="{00000000-0008-0000-0800-0000B5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82" name="Text Box 15">
          <a:extLst>
            <a:ext uri="{FF2B5EF4-FFF2-40B4-BE49-F238E27FC236}">
              <a16:creationId xmlns:a16="http://schemas.microsoft.com/office/drawing/2014/main" id="{00000000-0008-0000-0800-0000B6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83" name="Text Box 15">
          <a:extLst>
            <a:ext uri="{FF2B5EF4-FFF2-40B4-BE49-F238E27FC236}">
              <a16:creationId xmlns:a16="http://schemas.microsoft.com/office/drawing/2014/main" id="{00000000-0008-0000-0800-0000B7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4" name="Text Box 15">
          <a:extLst>
            <a:ext uri="{FF2B5EF4-FFF2-40B4-BE49-F238E27FC236}">
              <a16:creationId xmlns:a16="http://schemas.microsoft.com/office/drawing/2014/main" id="{00000000-0008-0000-0800-0000B8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5" name="Text Box 15">
          <a:extLst>
            <a:ext uri="{FF2B5EF4-FFF2-40B4-BE49-F238E27FC236}">
              <a16:creationId xmlns:a16="http://schemas.microsoft.com/office/drawing/2014/main" id="{00000000-0008-0000-0800-0000B9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6" name="Text Box 15">
          <a:extLst>
            <a:ext uri="{FF2B5EF4-FFF2-40B4-BE49-F238E27FC236}">
              <a16:creationId xmlns:a16="http://schemas.microsoft.com/office/drawing/2014/main" id="{00000000-0008-0000-0800-0000BA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7" name="Text Box 15">
          <a:extLst>
            <a:ext uri="{FF2B5EF4-FFF2-40B4-BE49-F238E27FC236}">
              <a16:creationId xmlns:a16="http://schemas.microsoft.com/office/drawing/2014/main" id="{00000000-0008-0000-0800-0000BB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8" name="Text Box 15">
          <a:extLst>
            <a:ext uri="{FF2B5EF4-FFF2-40B4-BE49-F238E27FC236}">
              <a16:creationId xmlns:a16="http://schemas.microsoft.com/office/drawing/2014/main" id="{00000000-0008-0000-0800-0000BC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89" name="Text Box 15">
          <a:extLst>
            <a:ext uri="{FF2B5EF4-FFF2-40B4-BE49-F238E27FC236}">
              <a16:creationId xmlns:a16="http://schemas.microsoft.com/office/drawing/2014/main" id="{00000000-0008-0000-0800-0000BD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90" name="Text Box 15">
          <a:extLst>
            <a:ext uri="{FF2B5EF4-FFF2-40B4-BE49-F238E27FC236}">
              <a16:creationId xmlns:a16="http://schemas.microsoft.com/office/drawing/2014/main" id="{00000000-0008-0000-0800-0000BE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1" name="Text Box 15">
          <a:extLst>
            <a:ext uri="{FF2B5EF4-FFF2-40B4-BE49-F238E27FC236}">
              <a16:creationId xmlns:a16="http://schemas.microsoft.com/office/drawing/2014/main" id="{00000000-0008-0000-0800-0000BF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2" name="Text Box 15">
          <a:extLst>
            <a:ext uri="{FF2B5EF4-FFF2-40B4-BE49-F238E27FC236}">
              <a16:creationId xmlns:a16="http://schemas.microsoft.com/office/drawing/2014/main" id="{00000000-0008-0000-0800-0000C0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93" name="Text Box 15">
          <a:extLst>
            <a:ext uri="{FF2B5EF4-FFF2-40B4-BE49-F238E27FC236}">
              <a16:creationId xmlns:a16="http://schemas.microsoft.com/office/drawing/2014/main" id="{00000000-0008-0000-0800-0000C1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94" name="Text Box 15">
          <a:extLst>
            <a:ext uri="{FF2B5EF4-FFF2-40B4-BE49-F238E27FC236}">
              <a16:creationId xmlns:a16="http://schemas.microsoft.com/office/drawing/2014/main" id="{00000000-0008-0000-0800-0000C2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5" name="Text Box 15">
          <a:extLst>
            <a:ext uri="{FF2B5EF4-FFF2-40B4-BE49-F238E27FC236}">
              <a16:creationId xmlns:a16="http://schemas.microsoft.com/office/drawing/2014/main" id="{00000000-0008-0000-0800-0000C3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6" name="Text Box 15">
          <a:extLst>
            <a:ext uri="{FF2B5EF4-FFF2-40B4-BE49-F238E27FC236}">
              <a16:creationId xmlns:a16="http://schemas.microsoft.com/office/drawing/2014/main" id="{00000000-0008-0000-0800-0000C4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7" name="Text Box 15">
          <a:extLst>
            <a:ext uri="{FF2B5EF4-FFF2-40B4-BE49-F238E27FC236}">
              <a16:creationId xmlns:a16="http://schemas.microsoft.com/office/drawing/2014/main" id="{00000000-0008-0000-0800-0000C5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8" name="Text Box 15">
          <a:extLst>
            <a:ext uri="{FF2B5EF4-FFF2-40B4-BE49-F238E27FC236}">
              <a16:creationId xmlns:a16="http://schemas.microsoft.com/office/drawing/2014/main" id="{00000000-0008-0000-0800-0000C6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99" name="Text Box 15">
          <a:extLst>
            <a:ext uri="{FF2B5EF4-FFF2-40B4-BE49-F238E27FC236}">
              <a16:creationId xmlns:a16="http://schemas.microsoft.com/office/drawing/2014/main" id="{00000000-0008-0000-0800-0000C7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00" name="Text Box 15">
          <a:extLst>
            <a:ext uri="{FF2B5EF4-FFF2-40B4-BE49-F238E27FC236}">
              <a16:creationId xmlns:a16="http://schemas.microsoft.com/office/drawing/2014/main" id="{00000000-0008-0000-0800-0000C8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01" name="Text Box 15">
          <a:extLst>
            <a:ext uri="{FF2B5EF4-FFF2-40B4-BE49-F238E27FC236}">
              <a16:creationId xmlns:a16="http://schemas.microsoft.com/office/drawing/2014/main" id="{00000000-0008-0000-0800-0000C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2" name="Text Box 15">
          <a:extLst>
            <a:ext uri="{FF2B5EF4-FFF2-40B4-BE49-F238E27FC236}">
              <a16:creationId xmlns:a16="http://schemas.microsoft.com/office/drawing/2014/main" id="{00000000-0008-0000-0800-0000CA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3" name="Text Box 15">
          <a:extLst>
            <a:ext uri="{FF2B5EF4-FFF2-40B4-BE49-F238E27FC236}">
              <a16:creationId xmlns:a16="http://schemas.microsoft.com/office/drawing/2014/main" id="{00000000-0008-0000-0800-0000CB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4" name="Text Box 15">
          <a:extLst>
            <a:ext uri="{FF2B5EF4-FFF2-40B4-BE49-F238E27FC236}">
              <a16:creationId xmlns:a16="http://schemas.microsoft.com/office/drawing/2014/main" id="{00000000-0008-0000-0800-0000CC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5" name="Text Box 15">
          <a:extLst>
            <a:ext uri="{FF2B5EF4-FFF2-40B4-BE49-F238E27FC236}">
              <a16:creationId xmlns:a16="http://schemas.microsoft.com/office/drawing/2014/main" id="{00000000-0008-0000-0800-0000CD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6" name="Text Box 15">
          <a:extLst>
            <a:ext uri="{FF2B5EF4-FFF2-40B4-BE49-F238E27FC236}">
              <a16:creationId xmlns:a16="http://schemas.microsoft.com/office/drawing/2014/main" id="{00000000-0008-0000-0800-0000CE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7" name="Text Box 15">
          <a:extLst>
            <a:ext uri="{FF2B5EF4-FFF2-40B4-BE49-F238E27FC236}">
              <a16:creationId xmlns:a16="http://schemas.microsoft.com/office/drawing/2014/main" id="{00000000-0008-0000-0800-0000CF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08" name="Text Box 15">
          <a:extLst>
            <a:ext uri="{FF2B5EF4-FFF2-40B4-BE49-F238E27FC236}">
              <a16:creationId xmlns:a16="http://schemas.microsoft.com/office/drawing/2014/main" id="{00000000-0008-0000-0800-0000D0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09" name="Text Box 15">
          <a:extLst>
            <a:ext uri="{FF2B5EF4-FFF2-40B4-BE49-F238E27FC236}">
              <a16:creationId xmlns:a16="http://schemas.microsoft.com/office/drawing/2014/main" id="{00000000-0008-0000-0800-0000D1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0" name="Text Box 15">
          <a:extLst>
            <a:ext uri="{FF2B5EF4-FFF2-40B4-BE49-F238E27FC236}">
              <a16:creationId xmlns:a16="http://schemas.microsoft.com/office/drawing/2014/main" id="{00000000-0008-0000-0800-0000D2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11" name="Text Box 15">
          <a:extLst>
            <a:ext uri="{FF2B5EF4-FFF2-40B4-BE49-F238E27FC236}">
              <a16:creationId xmlns:a16="http://schemas.microsoft.com/office/drawing/2014/main" id="{00000000-0008-0000-0800-0000D3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12" name="Text Box 15">
          <a:extLst>
            <a:ext uri="{FF2B5EF4-FFF2-40B4-BE49-F238E27FC236}">
              <a16:creationId xmlns:a16="http://schemas.microsoft.com/office/drawing/2014/main" id="{00000000-0008-0000-0800-0000D4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3" name="Text Box 15">
          <a:extLst>
            <a:ext uri="{FF2B5EF4-FFF2-40B4-BE49-F238E27FC236}">
              <a16:creationId xmlns:a16="http://schemas.microsoft.com/office/drawing/2014/main" id="{00000000-0008-0000-0800-0000D5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4" name="Text Box 15">
          <a:extLst>
            <a:ext uri="{FF2B5EF4-FFF2-40B4-BE49-F238E27FC236}">
              <a16:creationId xmlns:a16="http://schemas.microsoft.com/office/drawing/2014/main" id="{00000000-0008-0000-0800-0000D6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5" name="Text Box 15">
          <a:extLst>
            <a:ext uri="{FF2B5EF4-FFF2-40B4-BE49-F238E27FC236}">
              <a16:creationId xmlns:a16="http://schemas.microsoft.com/office/drawing/2014/main" id="{00000000-0008-0000-0800-0000D7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6" name="Text Box 15">
          <a:extLst>
            <a:ext uri="{FF2B5EF4-FFF2-40B4-BE49-F238E27FC236}">
              <a16:creationId xmlns:a16="http://schemas.microsoft.com/office/drawing/2014/main" id="{00000000-0008-0000-0800-0000D8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7" name="Text Box 15">
          <a:extLst>
            <a:ext uri="{FF2B5EF4-FFF2-40B4-BE49-F238E27FC236}">
              <a16:creationId xmlns:a16="http://schemas.microsoft.com/office/drawing/2014/main" id="{00000000-0008-0000-0800-0000D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8" name="Text Box 15">
          <a:extLst>
            <a:ext uri="{FF2B5EF4-FFF2-40B4-BE49-F238E27FC236}">
              <a16:creationId xmlns:a16="http://schemas.microsoft.com/office/drawing/2014/main" id="{00000000-0008-0000-0800-0000DA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19" name="Text Box 15">
          <a:extLst>
            <a:ext uri="{FF2B5EF4-FFF2-40B4-BE49-F238E27FC236}">
              <a16:creationId xmlns:a16="http://schemas.microsoft.com/office/drawing/2014/main" id="{00000000-0008-0000-0800-0000D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0" name="Text Box 15">
          <a:extLst>
            <a:ext uri="{FF2B5EF4-FFF2-40B4-BE49-F238E27FC236}">
              <a16:creationId xmlns:a16="http://schemas.microsoft.com/office/drawing/2014/main" id="{00000000-0008-0000-0800-0000DC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1" name="Text Box 15">
          <a:extLst>
            <a:ext uri="{FF2B5EF4-FFF2-40B4-BE49-F238E27FC236}">
              <a16:creationId xmlns:a16="http://schemas.microsoft.com/office/drawing/2014/main" id="{00000000-0008-0000-0800-0000DD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2" name="Text Box 15">
          <a:extLst>
            <a:ext uri="{FF2B5EF4-FFF2-40B4-BE49-F238E27FC236}">
              <a16:creationId xmlns:a16="http://schemas.microsoft.com/office/drawing/2014/main" id="{00000000-0008-0000-0800-0000DE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3" name="Text Box 15">
          <a:extLst>
            <a:ext uri="{FF2B5EF4-FFF2-40B4-BE49-F238E27FC236}">
              <a16:creationId xmlns:a16="http://schemas.microsoft.com/office/drawing/2014/main" id="{00000000-0008-0000-0800-0000DF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4" name="Text Box 15">
          <a:extLst>
            <a:ext uri="{FF2B5EF4-FFF2-40B4-BE49-F238E27FC236}">
              <a16:creationId xmlns:a16="http://schemas.microsoft.com/office/drawing/2014/main" id="{00000000-0008-0000-0800-0000E0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5" name="Text Box 15">
          <a:extLst>
            <a:ext uri="{FF2B5EF4-FFF2-40B4-BE49-F238E27FC236}">
              <a16:creationId xmlns:a16="http://schemas.microsoft.com/office/drawing/2014/main" id="{00000000-0008-0000-0800-0000E1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6" name="Text Box 15">
          <a:extLst>
            <a:ext uri="{FF2B5EF4-FFF2-40B4-BE49-F238E27FC236}">
              <a16:creationId xmlns:a16="http://schemas.microsoft.com/office/drawing/2014/main" id="{00000000-0008-0000-0800-0000E2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27" name="Text Box 15">
          <a:extLst>
            <a:ext uri="{FF2B5EF4-FFF2-40B4-BE49-F238E27FC236}">
              <a16:creationId xmlns:a16="http://schemas.microsoft.com/office/drawing/2014/main" id="{00000000-0008-0000-0800-0000E3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28" name="Text Box 15">
          <a:extLst>
            <a:ext uri="{FF2B5EF4-FFF2-40B4-BE49-F238E27FC236}">
              <a16:creationId xmlns:a16="http://schemas.microsoft.com/office/drawing/2014/main" id="{00000000-0008-0000-0800-0000E4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29" name="Text Box 15">
          <a:extLst>
            <a:ext uri="{FF2B5EF4-FFF2-40B4-BE49-F238E27FC236}">
              <a16:creationId xmlns:a16="http://schemas.microsoft.com/office/drawing/2014/main" id="{00000000-0008-0000-0800-0000E5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30" name="Text Box 15">
          <a:extLst>
            <a:ext uri="{FF2B5EF4-FFF2-40B4-BE49-F238E27FC236}">
              <a16:creationId xmlns:a16="http://schemas.microsoft.com/office/drawing/2014/main" id="{00000000-0008-0000-0800-0000E6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1" name="Text Box 15">
          <a:extLst>
            <a:ext uri="{FF2B5EF4-FFF2-40B4-BE49-F238E27FC236}">
              <a16:creationId xmlns:a16="http://schemas.microsoft.com/office/drawing/2014/main" id="{00000000-0008-0000-0800-0000E7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2" name="Text Box 15">
          <a:extLst>
            <a:ext uri="{FF2B5EF4-FFF2-40B4-BE49-F238E27FC236}">
              <a16:creationId xmlns:a16="http://schemas.microsoft.com/office/drawing/2014/main" id="{00000000-0008-0000-0800-0000E8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3" name="Text Box 15">
          <a:extLst>
            <a:ext uri="{FF2B5EF4-FFF2-40B4-BE49-F238E27FC236}">
              <a16:creationId xmlns:a16="http://schemas.microsoft.com/office/drawing/2014/main" id="{00000000-0008-0000-0800-0000E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4" name="Text Box 15">
          <a:extLst>
            <a:ext uri="{FF2B5EF4-FFF2-40B4-BE49-F238E27FC236}">
              <a16:creationId xmlns:a16="http://schemas.microsoft.com/office/drawing/2014/main" id="{00000000-0008-0000-0800-0000EA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5" name="Text Box 15">
          <a:extLst>
            <a:ext uri="{FF2B5EF4-FFF2-40B4-BE49-F238E27FC236}">
              <a16:creationId xmlns:a16="http://schemas.microsoft.com/office/drawing/2014/main" id="{00000000-0008-0000-0800-0000E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6" name="Text Box 15">
          <a:extLst>
            <a:ext uri="{FF2B5EF4-FFF2-40B4-BE49-F238E27FC236}">
              <a16:creationId xmlns:a16="http://schemas.microsoft.com/office/drawing/2014/main" id="{00000000-0008-0000-0800-0000EC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37" name="Text Box 15">
          <a:extLst>
            <a:ext uri="{FF2B5EF4-FFF2-40B4-BE49-F238E27FC236}">
              <a16:creationId xmlns:a16="http://schemas.microsoft.com/office/drawing/2014/main" id="{00000000-0008-0000-0800-0000E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38" name="Text Box 15">
          <a:extLst>
            <a:ext uri="{FF2B5EF4-FFF2-40B4-BE49-F238E27FC236}">
              <a16:creationId xmlns:a16="http://schemas.microsoft.com/office/drawing/2014/main" id="{00000000-0008-0000-0800-0000EE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39" name="Text Box 15">
          <a:extLst>
            <a:ext uri="{FF2B5EF4-FFF2-40B4-BE49-F238E27FC236}">
              <a16:creationId xmlns:a16="http://schemas.microsoft.com/office/drawing/2014/main" id="{00000000-0008-0000-0800-0000EF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0" name="Text Box 15">
          <a:extLst>
            <a:ext uri="{FF2B5EF4-FFF2-40B4-BE49-F238E27FC236}">
              <a16:creationId xmlns:a16="http://schemas.microsoft.com/office/drawing/2014/main" id="{00000000-0008-0000-0800-0000F0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1" name="Text Box 15">
          <a:extLst>
            <a:ext uri="{FF2B5EF4-FFF2-40B4-BE49-F238E27FC236}">
              <a16:creationId xmlns:a16="http://schemas.microsoft.com/office/drawing/2014/main" id="{00000000-0008-0000-0800-0000F1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2" name="Text Box 15">
          <a:extLst>
            <a:ext uri="{FF2B5EF4-FFF2-40B4-BE49-F238E27FC236}">
              <a16:creationId xmlns:a16="http://schemas.microsoft.com/office/drawing/2014/main" id="{00000000-0008-0000-0800-0000F2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3" name="Text Box 15">
          <a:extLst>
            <a:ext uri="{FF2B5EF4-FFF2-40B4-BE49-F238E27FC236}">
              <a16:creationId xmlns:a16="http://schemas.microsoft.com/office/drawing/2014/main" id="{00000000-0008-0000-0800-0000F3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4" name="Text Box 15">
          <a:extLst>
            <a:ext uri="{FF2B5EF4-FFF2-40B4-BE49-F238E27FC236}">
              <a16:creationId xmlns:a16="http://schemas.microsoft.com/office/drawing/2014/main" id="{00000000-0008-0000-0800-0000F400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45" name="Text Box 15">
          <a:extLst>
            <a:ext uri="{FF2B5EF4-FFF2-40B4-BE49-F238E27FC236}">
              <a16:creationId xmlns:a16="http://schemas.microsoft.com/office/drawing/2014/main" id="{00000000-0008-0000-0800-0000F5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46" name="Text Box 15">
          <a:extLst>
            <a:ext uri="{FF2B5EF4-FFF2-40B4-BE49-F238E27FC236}">
              <a16:creationId xmlns:a16="http://schemas.microsoft.com/office/drawing/2014/main" id="{00000000-0008-0000-0800-0000F600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7" name="Text Box 15">
          <a:extLst>
            <a:ext uri="{FF2B5EF4-FFF2-40B4-BE49-F238E27FC236}">
              <a16:creationId xmlns:a16="http://schemas.microsoft.com/office/drawing/2014/main" id="{00000000-0008-0000-0800-0000F7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48" name="Text Box 15">
          <a:extLst>
            <a:ext uri="{FF2B5EF4-FFF2-40B4-BE49-F238E27FC236}">
              <a16:creationId xmlns:a16="http://schemas.microsoft.com/office/drawing/2014/main" id="{00000000-0008-0000-0800-0000F800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49" name="Text Box 15">
          <a:extLst>
            <a:ext uri="{FF2B5EF4-FFF2-40B4-BE49-F238E27FC236}">
              <a16:creationId xmlns:a16="http://schemas.microsoft.com/office/drawing/2014/main" id="{00000000-0008-0000-0800-0000F9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0" name="Text Box 15">
          <a:extLst>
            <a:ext uri="{FF2B5EF4-FFF2-40B4-BE49-F238E27FC236}">
              <a16:creationId xmlns:a16="http://schemas.microsoft.com/office/drawing/2014/main" id="{00000000-0008-0000-0800-0000FA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1" name="Text Box 15">
          <a:extLst>
            <a:ext uri="{FF2B5EF4-FFF2-40B4-BE49-F238E27FC236}">
              <a16:creationId xmlns:a16="http://schemas.microsoft.com/office/drawing/2014/main" id="{00000000-0008-0000-0800-0000FB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2" name="Text Box 15">
          <a:extLst>
            <a:ext uri="{FF2B5EF4-FFF2-40B4-BE49-F238E27FC236}">
              <a16:creationId xmlns:a16="http://schemas.microsoft.com/office/drawing/2014/main" id="{00000000-0008-0000-0800-0000FC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3" name="Text Box 15">
          <a:extLst>
            <a:ext uri="{FF2B5EF4-FFF2-40B4-BE49-F238E27FC236}">
              <a16:creationId xmlns:a16="http://schemas.microsoft.com/office/drawing/2014/main" id="{00000000-0008-0000-0800-0000FD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4" name="Text Box 15">
          <a:extLst>
            <a:ext uri="{FF2B5EF4-FFF2-40B4-BE49-F238E27FC236}">
              <a16:creationId xmlns:a16="http://schemas.microsoft.com/office/drawing/2014/main" id="{00000000-0008-0000-0800-0000FE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55" name="Text Box 15">
          <a:extLst>
            <a:ext uri="{FF2B5EF4-FFF2-40B4-BE49-F238E27FC236}">
              <a16:creationId xmlns:a16="http://schemas.microsoft.com/office/drawing/2014/main" id="{00000000-0008-0000-0800-0000FF00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56" name="Text Box 15">
          <a:extLst>
            <a:ext uri="{FF2B5EF4-FFF2-40B4-BE49-F238E27FC236}">
              <a16:creationId xmlns:a16="http://schemas.microsoft.com/office/drawing/2014/main" id="{00000000-0008-0000-0800-00000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57" name="Text Box 15">
          <a:extLst>
            <a:ext uri="{FF2B5EF4-FFF2-40B4-BE49-F238E27FC236}">
              <a16:creationId xmlns:a16="http://schemas.microsoft.com/office/drawing/2014/main" id="{00000000-0008-0000-0800-000001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58" name="Text Box 15">
          <a:extLst>
            <a:ext uri="{FF2B5EF4-FFF2-40B4-BE49-F238E27FC236}">
              <a16:creationId xmlns:a16="http://schemas.microsoft.com/office/drawing/2014/main" id="{00000000-0008-0000-0800-00000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59" name="Text Box 15">
          <a:extLst>
            <a:ext uri="{FF2B5EF4-FFF2-40B4-BE49-F238E27FC236}">
              <a16:creationId xmlns:a16="http://schemas.microsoft.com/office/drawing/2014/main" id="{00000000-0008-0000-0800-00000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60" name="Text Box 15">
          <a:extLst>
            <a:ext uri="{FF2B5EF4-FFF2-40B4-BE49-F238E27FC236}">
              <a16:creationId xmlns:a16="http://schemas.microsoft.com/office/drawing/2014/main" id="{00000000-0008-0000-0800-00000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61" name="Text Box 15">
          <a:extLst>
            <a:ext uri="{FF2B5EF4-FFF2-40B4-BE49-F238E27FC236}">
              <a16:creationId xmlns:a16="http://schemas.microsoft.com/office/drawing/2014/main" id="{00000000-0008-0000-0800-00000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62" name="Text Box 15">
          <a:extLst>
            <a:ext uri="{FF2B5EF4-FFF2-40B4-BE49-F238E27FC236}">
              <a16:creationId xmlns:a16="http://schemas.microsoft.com/office/drawing/2014/main" id="{00000000-0008-0000-0800-00000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63" name="Text Box 15">
          <a:extLst>
            <a:ext uri="{FF2B5EF4-FFF2-40B4-BE49-F238E27FC236}">
              <a16:creationId xmlns:a16="http://schemas.microsoft.com/office/drawing/2014/main" id="{00000000-0008-0000-0800-000007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64" name="Text Box 15">
          <a:extLst>
            <a:ext uri="{FF2B5EF4-FFF2-40B4-BE49-F238E27FC236}">
              <a16:creationId xmlns:a16="http://schemas.microsoft.com/office/drawing/2014/main" id="{00000000-0008-0000-0800-000008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65" name="Text Box 15">
          <a:extLst>
            <a:ext uri="{FF2B5EF4-FFF2-40B4-BE49-F238E27FC236}">
              <a16:creationId xmlns:a16="http://schemas.microsoft.com/office/drawing/2014/main" id="{00000000-0008-0000-0800-000009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66" name="Text Box 15">
          <a:extLst>
            <a:ext uri="{FF2B5EF4-FFF2-40B4-BE49-F238E27FC236}">
              <a16:creationId xmlns:a16="http://schemas.microsoft.com/office/drawing/2014/main" id="{00000000-0008-0000-0800-00000A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67" name="Text Box 15">
          <a:extLst>
            <a:ext uri="{FF2B5EF4-FFF2-40B4-BE49-F238E27FC236}">
              <a16:creationId xmlns:a16="http://schemas.microsoft.com/office/drawing/2014/main" id="{00000000-0008-0000-0800-00000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68" name="Text Box 15">
          <a:extLst>
            <a:ext uri="{FF2B5EF4-FFF2-40B4-BE49-F238E27FC236}">
              <a16:creationId xmlns:a16="http://schemas.microsoft.com/office/drawing/2014/main" id="{00000000-0008-0000-0800-00000C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69" name="Text Box 15">
          <a:extLst>
            <a:ext uri="{FF2B5EF4-FFF2-40B4-BE49-F238E27FC236}">
              <a16:creationId xmlns:a16="http://schemas.microsoft.com/office/drawing/2014/main" id="{00000000-0008-0000-0800-00000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70" name="Text Box 15">
          <a:extLst>
            <a:ext uri="{FF2B5EF4-FFF2-40B4-BE49-F238E27FC236}">
              <a16:creationId xmlns:a16="http://schemas.microsoft.com/office/drawing/2014/main" id="{00000000-0008-0000-0800-00000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71" name="Text Box 15">
          <a:extLst>
            <a:ext uri="{FF2B5EF4-FFF2-40B4-BE49-F238E27FC236}">
              <a16:creationId xmlns:a16="http://schemas.microsoft.com/office/drawing/2014/main" id="{00000000-0008-0000-0800-00000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72" name="Text Box 15">
          <a:extLst>
            <a:ext uri="{FF2B5EF4-FFF2-40B4-BE49-F238E27FC236}">
              <a16:creationId xmlns:a16="http://schemas.microsoft.com/office/drawing/2014/main" id="{00000000-0008-0000-0800-00001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73" name="Text Box 15">
          <a:extLst>
            <a:ext uri="{FF2B5EF4-FFF2-40B4-BE49-F238E27FC236}">
              <a16:creationId xmlns:a16="http://schemas.microsoft.com/office/drawing/2014/main" id="{00000000-0008-0000-0800-00001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4" name="Text Box 15">
          <a:extLst>
            <a:ext uri="{FF2B5EF4-FFF2-40B4-BE49-F238E27FC236}">
              <a16:creationId xmlns:a16="http://schemas.microsoft.com/office/drawing/2014/main" id="{00000000-0008-0000-0800-00001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5" name="Text Box 15">
          <a:extLst>
            <a:ext uri="{FF2B5EF4-FFF2-40B4-BE49-F238E27FC236}">
              <a16:creationId xmlns:a16="http://schemas.microsoft.com/office/drawing/2014/main" id="{00000000-0008-0000-0800-00001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6" name="Text Box 15">
          <a:extLst>
            <a:ext uri="{FF2B5EF4-FFF2-40B4-BE49-F238E27FC236}">
              <a16:creationId xmlns:a16="http://schemas.microsoft.com/office/drawing/2014/main" id="{00000000-0008-0000-0800-00001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7" name="Text Box 15">
          <a:extLst>
            <a:ext uri="{FF2B5EF4-FFF2-40B4-BE49-F238E27FC236}">
              <a16:creationId xmlns:a16="http://schemas.microsoft.com/office/drawing/2014/main" id="{00000000-0008-0000-0800-00001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8" name="Text Box 15">
          <a:extLst>
            <a:ext uri="{FF2B5EF4-FFF2-40B4-BE49-F238E27FC236}">
              <a16:creationId xmlns:a16="http://schemas.microsoft.com/office/drawing/2014/main" id="{00000000-0008-0000-0800-00001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79" name="Text Box 15">
          <a:extLst>
            <a:ext uri="{FF2B5EF4-FFF2-40B4-BE49-F238E27FC236}">
              <a16:creationId xmlns:a16="http://schemas.microsoft.com/office/drawing/2014/main" id="{00000000-0008-0000-0800-00001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80" name="Text Box 15">
          <a:extLst>
            <a:ext uri="{FF2B5EF4-FFF2-40B4-BE49-F238E27FC236}">
              <a16:creationId xmlns:a16="http://schemas.microsoft.com/office/drawing/2014/main" id="{00000000-0008-0000-0800-00001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1" name="Text Box 15">
          <a:extLst>
            <a:ext uri="{FF2B5EF4-FFF2-40B4-BE49-F238E27FC236}">
              <a16:creationId xmlns:a16="http://schemas.microsoft.com/office/drawing/2014/main" id="{00000000-0008-0000-0800-000019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2" name="Text Box 15">
          <a:extLst>
            <a:ext uri="{FF2B5EF4-FFF2-40B4-BE49-F238E27FC236}">
              <a16:creationId xmlns:a16="http://schemas.microsoft.com/office/drawing/2014/main" id="{00000000-0008-0000-0800-00001A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83" name="Text Box 15">
          <a:extLst>
            <a:ext uri="{FF2B5EF4-FFF2-40B4-BE49-F238E27FC236}">
              <a16:creationId xmlns:a16="http://schemas.microsoft.com/office/drawing/2014/main" id="{00000000-0008-0000-0800-00001B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84" name="Text Box 15">
          <a:extLst>
            <a:ext uri="{FF2B5EF4-FFF2-40B4-BE49-F238E27FC236}">
              <a16:creationId xmlns:a16="http://schemas.microsoft.com/office/drawing/2014/main" id="{00000000-0008-0000-0800-00001C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5" name="Text Box 15">
          <a:extLst>
            <a:ext uri="{FF2B5EF4-FFF2-40B4-BE49-F238E27FC236}">
              <a16:creationId xmlns:a16="http://schemas.microsoft.com/office/drawing/2014/main" id="{00000000-0008-0000-0800-00001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6" name="Text Box 15">
          <a:extLst>
            <a:ext uri="{FF2B5EF4-FFF2-40B4-BE49-F238E27FC236}">
              <a16:creationId xmlns:a16="http://schemas.microsoft.com/office/drawing/2014/main" id="{00000000-0008-0000-0800-00001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7" name="Text Box 15">
          <a:extLst>
            <a:ext uri="{FF2B5EF4-FFF2-40B4-BE49-F238E27FC236}">
              <a16:creationId xmlns:a16="http://schemas.microsoft.com/office/drawing/2014/main" id="{00000000-0008-0000-0800-00001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8" name="Text Box 15">
          <a:extLst>
            <a:ext uri="{FF2B5EF4-FFF2-40B4-BE49-F238E27FC236}">
              <a16:creationId xmlns:a16="http://schemas.microsoft.com/office/drawing/2014/main" id="{00000000-0008-0000-0800-00002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89" name="Text Box 15">
          <a:extLst>
            <a:ext uri="{FF2B5EF4-FFF2-40B4-BE49-F238E27FC236}">
              <a16:creationId xmlns:a16="http://schemas.microsoft.com/office/drawing/2014/main" id="{00000000-0008-0000-0800-00002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90" name="Text Box 15">
          <a:extLst>
            <a:ext uri="{FF2B5EF4-FFF2-40B4-BE49-F238E27FC236}">
              <a16:creationId xmlns:a16="http://schemas.microsoft.com/office/drawing/2014/main" id="{00000000-0008-0000-0800-00002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91" name="Text Box 15">
          <a:extLst>
            <a:ext uri="{FF2B5EF4-FFF2-40B4-BE49-F238E27FC236}">
              <a16:creationId xmlns:a16="http://schemas.microsoft.com/office/drawing/2014/main" id="{00000000-0008-0000-0800-00002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2" name="Text Box 15">
          <a:extLst>
            <a:ext uri="{FF2B5EF4-FFF2-40B4-BE49-F238E27FC236}">
              <a16:creationId xmlns:a16="http://schemas.microsoft.com/office/drawing/2014/main" id="{00000000-0008-0000-0800-00002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3" name="Text Box 15">
          <a:extLst>
            <a:ext uri="{FF2B5EF4-FFF2-40B4-BE49-F238E27FC236}">
              <a16:creationId xmlns:a16="http://schemas.microsoft.com/office/drawing/2014/main" id="{00000000-0008-0000-0800-00002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4" name="Text Box 15">
          <a:extLst>
            <a:ext uri="{FF2B5EF4-FFF2-40B4-BE49-F238E27FC236}">
              <a16:creationId xmlns:a16="http://schemas.microsoft.com/office/drawing/2014/main" id="{00000000-0008-0000-0800-00002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5" name="Text Box 15">
          <a:extLst>
            <a:ext uri="{FF2B5EF4-FFF2-40B4-BE49-F238E27FC236}">
              <a16:creationId xmlns:a16="http://schemas.microsoft.com/office/drawing/2014/main" id="{00000000-0008-0000-0800-00002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6" name="Text Box 15">
          <a:extLst>
            <a:ext uri="{FF2B5EF4-FFF2-40B4-BE49-F238E27FC236}">
              <a16:creationId xmlns:a16="http://schemas.microsoft.com/office/drawing/2014/main" id="{00000000-0008-0000-0800-00002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7" name="Text Box 15">
          <a:extLst>
            <a:ext uri="{FF2B5EF4-FFF2-40B4-BE49-F238E27FC236}">
              <a16:creationId xmlns:a16="http://schemas.microsoft.com/office/drawing/2014/main" id="{00000000-0008-0000-0800-00002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298" name="Text Box 15">
          <a:extLst>
            <a:ext uri="{FF2B5EF4-FFF2-40B4-BE49-F238E27FC236}">
              <a16:creationId xmlns:a16="http://schemas.microsoft.com/office/drawing/2014/main" id="{00000000-0008-0000-0800-00002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299" name="Text Box 15">
          <a:extLst>
            <a:ext uri="{FF2B5EF4-FFF2-40B4-BE49-F238E27FC236}">
              <a16:creationId xmlns:a16="http://schemas.microsoft.com/office/drawing/2014/main" id="{00000000-0008-0000-0800-00002B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0" name="Text Box 15">
          <a:extLst>
            <a:ext uri="{FF2B5EF4-FFF2-40B4-BE49-F238E27FC236}">
              <a16:creationId xmlns:a16="http://schemas.microsoft.com/office/drawing/2014/main" id="{00000000-0008-0000-0800-00002C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01" name="Text Box 15">
          <a:extLst>
            <a:ext uri="{FF2B5EF4-FFF2-40B4-BE49-F238E27FC236}">
              <a16:creationId xmlns:a16="http://schemas.microsoft.com/office/drawing/2014/main" id="{00000000-0008-0000-0800-00002D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02" name="Text Box 15">
          <a:extLst>
            <a:ext uri="{FF2B5EF4-FFF2-40B4-BE49-F238E27FC236}">
              <a16:creationId xmlns:a16="http://schemas.microsoft.com/office/drawing/2014/main" id="{00000000-0008-0000-0800-00002E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3" name="Text Box 15">
          <a:extLst>
            <a:ext uri="{FF2B5EF4-FFF2-40B4-BE49-F238E27FC236}">
              <a16:creationId xmlns:a16="http://schemas.microsoft.com/office/drawing/2014/main" id="{00000000-0008-0000-0800-00002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4" name="Text Box 15">
          <a:extLst>
            <a:ext uri="{FF2B5EF4-FFF2-40B4-BE49-F238E27FC236}">
              <a16:creationId xmlns:a16="http://schemas.microsoft.com/office/drawing/2014/main" id="{00000000-0008-0000-0800-00003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5" name="Text Box 15">
          <a:extLst>
            <a:ext uri="{FF2B5EF4-FFF2-40B4-BE49-F238E27FC236}">
              <a16:creationId xmlns:a16="http://schemas.microsoft.com/office/drawing/2014/main" id="{00000000-0008-0000-0800-00003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6" name="Text Box 15">
          <a:extLst>
            <a:ext uri="{FF2B5EF4-FFF2-40B4-BE49-F238E27FC236}">
              <a16:creationId xmlns:a16="http://schemas.microsoft.com/office/drawing/2014/main" id="{00000000-0008-0000-0800-00003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7" name="Text Box 15">
          <a:extLst>
            <a:ext uri="{FF2B5EF4-FFF2-40B4-BE49-F238E27FC236}">
              <a16:creationId xmlns:a16="http://schemas.microsoft.com/office/drawing/2014/main" id="{00000000-0008-0000-0800-00003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8" name="Text Box 15">
          <a:extLst>
            <a:ext uri="{FF2B5EF4-FFF2-40B4-BE49-F238E27FC236}">
              <a16:creationId xmlns:a16="http://schemas.microsoft.com/office/drawing/2014/main" id="{00000000-0008-0000-0800-00003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09" name="Text Box 15">
          <a:extLst>
            <a:ext uri="{FF2B5EF4-FFF2-40B4-BE49-F238E27FC236}">
              <a16:creationId xmlns:a16="http://schemas.microsoft.com/office/drawing/2014/main" id="{00000000-0008-0000-0800-00003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0" name="Text Box 15">
          <a:extLst>
            <a:ext uri="{FF2B5EF4-FFF2-40B4-BE49-F238E27FC236}">
              <a16:creationId xmlns:a16="http://schemas.microsoft.com/office/drawing/2014/main" id="{00000000-0008-0000-0800-00003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1" name="Text Box 15">
          <a:extLst>
            <a:ext uri="{FF2B5EF4-FFF2-40B4-BE49-F238E27FC236}">
              <a16:creationId xmlns:a16="http://schemas.microsoft.com/office/drawing/2014/main" id="{00000000-0008-0000-0800-00003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2" name="Text Box 15">
          <a:extLst>
            <a:ext uri="{FF2B5EF4-FFF2-40B4-BE49-F238E27FC236}">
              <a16:creationId xmlns:a16="http://schemas.microsoft.com/office/drawing/2014/main" id="{00000000-0008-0000-0800-00003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3" name="Text Box 15">
          <a:extLst>
            <a:ext uri="{FF2B5EF4-FFF2-40B4-BE49-F238E27FC236}">
              <a16:creationId xmlns:a16="http://schemas.microsoft.com/office/drawing/2014/main" id="{00000000-0008-0000-0800-00003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4" name="Text Box 15">
          <a:extLst>
            <a:ext uri="{FF2B5EF4-FFF2-40B4-BE49-F238E27FC236}">
              <a16:creationId xmlns:a16="http://schemas.microsoft.com/office/drawing/2014/main" id="{00000000-0008-0000-0800-00003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5" name="Text Box 15">
          <a:extLst>
            <a:ext uri="{FF2B5EF4-FFF2-40B4-BE49-F238E27FC236}">
              <a16:creationId xmlns:a16="http://schemas.microsoft.com/office/drawing/2014/main" id="{00000000-0008-0000-0800-00003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6" name="Text Box 15">
          <a:extLst>
            <a:ext uri="{FF2B5EF4-FFF2-40B4-BE49-F238E27FC236}">
              <a16:creationId xmlns:a16="http://schemas.microsoft.com/office/drawing/2014/main" id="{00000000-0008-0000-0800-00003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17" name="Text Box 15">
          <a:extLst>
            <a:ext uri="{FF2B5EF4-FFF2-40B4-BE49-F238E27FC236}">
              <a16:creationId xmlns:a16="http://schemas.microsoft.com/office/drawing/2014/main" id="{00000000-0008-0000-0800-00003D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18" name="Text Box 15">
          <a:extLst>
            <a:ext uri="{FF2B5EF4-FFF2-40B4-BE49-F238E27FC236}">
              <a16:creationId xmlns:a16="http://schemas.microsoft.com/office/drawing/2014/main" id="{00000000-0008-0000-0800-00003E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19" name="Text Box 15">
          <a:extLst>
            <a:ext uri="{FF2B5EF4-FFF2-40B4-BE49-F238E27FC236}">
              <a16:creationId xmlns:a16="http://schemas.microsoft.com/office/drawing/2014/main" id="{00000000-0008-0000-0800-00003F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20" name="Text Box 15">
          <a:extLst>
            <a:ext uri="{FF2B5EF4-FFF2-40B4-BE49-F238E27FC236}">
              <a16:creationId xmlns:a16="http://schemas.microsoft.com/office/drawing/2014/main" id="{00000000-0008-0000-0800-000040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1" name="Text Box 15">
          <a:extLst>
            <a:ext uri="{FF2B5EF4-FFF2-40B4-BE49-F238E27FC236}">
              <a16:creationId xmlns:a16="http://schemas.microsoft.com/office/drawing/2014/main" id="{00000000-0008-0000-0800-00004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2" name="Text Box 15">
          <a:extLst>
            <a:ext uri="{FF2B5EF4-FFF2-40B4-BE49-F238E27FC236}">
              <a16:creationId xmlns:a16="http://schemas.microsoft.com/office/drawing/2014/main" id="{00000000-0008-0000-0800-00004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3" name="Text Box 15">
          <a:extLst>
            <a:ext uri="{FF2B5EF4-FFF2-40B4-BE49-F238E27FC236}">
              <a16:creationId xmlns:a16="http://schemas.microsoft.com/office/drawing/2014/main" id="{00000000-0008-0000-0800-00004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4" name="Text Box 15">
          <a:extLst>
            <a:ext uri="{FF2B5EF4-FFF2-40B4-BE49-F238E27FC236}">
              <a16:creationId xmlns:a16="http://schemas.microsoft.com/office/drawing/2014/main" id="{00000000-0008-0000-0800-00004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5" name="Text Box 15">
          <a:extLst>
            <a:ext uri="{FF2B5EF4-FFF2-40B4-BE49-F238E27FC236}">
              <a16:creationId xmlns:a16="http://schemas.microsoft.com/office/drawing/2014/main" id="{00000000-0008-0000-0800-00004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6" name="Text Box 15">
          <a:extLst>
            <a:ext uri="{FF2B5EF4-FFF2-40B4-BE49-F238E27FC236}">
              <a16:creationId xmlns:a16="http://schemas.microsoft.com/office/drawing/2014/main" id="{00000000-0008-0000-0800-00004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27" name="Text Box 15">
          <a:extLst>
            <a:ext uri="{FF2B5EF4-FFF2-40B4-BE49-F238E27FC236}">
              <a16:creationId xmlns:a16="http://schemas.microsoft.com/office/drawing/2014/main" id="{00000000-0008-0000-0800-00004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28" name="Text Box 15">
          <a:extLst>
            <a:ext uri="{FF2B5EF4-FFF2-40B4-BE49-F238E27FC236}">
              <a16:creationId xmlns:a16="http://schemas.microsoft.com/office/drawing/2014/main" id="{00000000-0008-0000-0800-00004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29" name="Text Box 15">
          <a:extLst>
            <a:ext uri="{FF2B5EF4-FFF2-40B4-BE49-F238E27FC236}">
              <a16:creationId xmlns:a16="http://schemas.microsoft.com/office/drawing/2014/main" id="{00000000-0008-0000-0800-00004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0" name="Text Box 15">
          <a:extLst>
            <a:ext uri="{FF2B5EF4-FFF2-40B4-BE49-F238E27FC236}">
              <a16:creationId xmlns:a16="http://schemas.microsoft.com/office/drawing/2014/main" id="{00000000-0008-0000-0800-00004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1" name="Text Box 15">
          <a:extLst>
            <a:ext uri="{FF2B5EF4-FFF2-40B4-BE49-F238E27FC236}">
              <a16:creationId xmlns:a16="http://schemas.microsoft.com/office/drawing/2014/main" id="{00000000-0008-0000-0800-00004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2" name="Text Box 15">
          <a:extLst>
            <a:ext uri="{FF2B5EF4-FFF2-40B4-BE49-F238E27FC236}">
              <a16:creationId xmlns:a16="http://schemas.microsoft.com/office/drawing/2014/main" id="{00000000-0008-0000-0800-00004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3" name="Text Box 15">
          <a:extLst>
            <a:ext uri="{FF2B5EF4-FFF2-40B4-BE49-F238E27FC236}">
              <a16:creationId xmlns:a16="http://schemas.microsoft.com/office/drawing/2014/main" id="{00000000-0008-0000-0800-00004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4" name="Text Box 15">
          <a:extLst>
            <a:ext uri="{FF2B5EF4-FFF2-40B4-BE49-F238E27FC236}">
              <a16:creationId xmlns:a16="http://schemas.microsoft.com/office/drawing/2014/main" id="{00000000-0008-0000-0800-00004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35" name="Text Box 15">
          <a:extLst>
            <a:ext uri="{FF2B5EF4-FFF2-40B4-BE49-F238E27FC236}">
              <a16:creationId xmlns:a16="http://schemas.microsoft.com/office/drawing/2014/main" id="{00000000-0008-0000-0800-00004F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36" name="Text Box 15">
          <a:extLst>
            <a:ext uri="{FF2B5EF4-FFF2-40B4-BE49-F238E27FC236}">
              <a16:creationId xmlns:a16="http://schemas.microsoft.com/office/drawing/2014/main" id="{00000000-0008-0000-0800-000050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7" name="Text Box 15">
          <a:extLst>
            <a:ext uri="{FF2B5EF4-FFF2-40B4-BE49-F238E27FC236}">
              <a16:creationId xmlns:a16="http://schemas.microsoft.com/office/drawing/2014/main" id="{00000000-0008-0000-0800-000051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38" name="Text Box 15">
          <a:extLst>
            <a:ext uri="{FF2B5EF4-FFF2-40B4-BE49-F238E27FC236}">
              <a16:creationId xmlns:a16="http://schemas.microsoft.com/office/drawing/2014/main" id="{00000000-0008-0000-0800-000052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39" name="Text Box 15">
          <a:extLst>
            <a:ext uri="{FF2B5EF4-FFF2-40B4-BE49-F238E27FC236}">
              <a16:creationId xmlns:a16="http://schemas.microsoft.com/office/drawing/2014/main" id="{00000000-0008-0000-0800-00005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0" name="Text Box 15">
          <a:extLst>
            <a:ext uri="{FF2B5EF4-FFF2-40B4-BE49-F238E27FC236}">
              <a16:creationId xmlns:a16="http://schemas.microsoft.com/office/drawing/2014/main" id="{00000000-0008-0000-0800-00005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1" name="Text Box 15">
          <a:extLst>
            <a:ext uri="{FF2B5EF4-FFF2-40B4-BE49-F238E27FC236}">
              <a16:creationId xmlns:a16="http://schemas.microsoft.com/office/drawing/2014/main" id="{00000000-0008-0000-0800-00005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2" name="Text Box 15">
          <a:extLst>
            <a:ext uri="{FF2B5EF4-FFF2-40B4-BE49-F238E27FC236}">
              <a16:creationId xmlns:a16="http://schemas.microsoft.com/office/drawing/2014/main" id="{00000000-0008-0000-0800-00005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3" name="Text Box 15">
          <a:extLst>
            <a:ext uri="{FF2B5EF4-FFF2-40B4-BE49-F238E27FC236}">
              <a16:creationId xmlns:a16="http://schemas.microsoft.com/office/drawing/2014/main" id="{00000000-0008-0000-0800-00005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4" name="Text Box 15">
          <a:extLst>
            <a:ext uri="{FF2B5EF4-FFF2-40B4-BE49-F238E27FC236}">
              <a16:creationId xmlns:a16="http://schemas.microsoft.com/office/drawing/2014/main" id="{00000000-0008-0000-0800-00005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45" name="Text Box 15">
          <a:extLst>
            <a:ext uri="{FF2B5EF4-FFF2-40B4-BE49-F238E27FC236}">
              <a16:creationId xmlns:a16="http://schemas.microsoft.com/office/drawing/2014/main" id="{00000000-0008-0000-0800-00005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46" name="Text Box 15">
          <a:extLst>
            <a:ext uri="{FF2B5EF4-FFF2-40B4-BE49-F238E27FC236}">
              <a16:creationId xmlns:a16="http://schemas.microsoft.com/office/drawing/2014/main" id="{00000000-0008-0000-0800-00005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47" name="Text Box 15">
          <a:extLst>
            <a:ext uri="{FF2B5EF4-FFF2-40B4-BE49-F238E27FC236}">
              <a16:creationId xmlns:a16="http://schemas.microsoft.com/office/drawing/2014/main" id="{00000000-0008-0000-0800-00005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48" name="Text Box 15">
          <a:extLst>
            <a:ext uri="{FF2B5EF4-FFF2-40B4-BE49-F238E27FC236}">
              <a16:creationId xmlns:a16="http://schemas.microsoft.com/office/drawing/2014/main" id="{00000000-0008-0000-0800-00005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49" name="Text Box 15">
          <a:extLst>
            <a:ext uri="{FF2B5EF4-FFF2-40B4-BE49-F238E27FC236}">
              <a16:creationId xmlns:a16="http://schemas.microsoft.com/office/drawing/2014/main" id="{00000000-0008-0000-0800-00005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50" name="Text Box 15">
          <a:extLst>
            <a:ext uri="{FF2B5EF4-FFF2-40B4-BE49-F238E27FC236}">
              <a16:creationId xmlns:a16="http://schemas.microsoft.com/office/drawing/2014/main" id="{00000000-0008-0000-0800-00005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51" name="Text Box 15">
          <a:extLst>
            <a:ext uri="{FF2B5EF4-FFF2-40B4-BE49-F238E27FC236}">
              <a16:creationId xmlns:a16="http://schemas.microsoft.com/office/drawing/2014/main" id="{00000000-0008-0000-0800-00005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52" name="Text Box 15">
          <a:extLst>
            <a:ext uri="{FF2B5EF4-FFF2-40B4-BE49-F238E27FC236}">
              <a16:creationId xmlns:a16="http://schemas.microsoft.com/office/drawing/2014/main" id="{00000000-0008-0000-0800-00006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3" name="Text Box 15">
          <a:extLst>
            <a:ext uri="{FF2B5EF4-FFF2-40B4-BE49-F238E27FC236}">
              <a16:creationId xmlns:a16="http://schemas.microsoft.com/office/drawing/2014/main" id="{00000000-0008-0000-0800-000061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4" name="Text Box 15">
          <a:extLst>
            <a:ext uri="{FF2B5EF4-FFF2-40B4-BE49-F238E27FC236}">
              <a16:creationId xmlns:a16="http://schemas.microsoft.com/office/drawing/2014/main" id="{00000000-0008-0000-0800-000062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55" name="Text Box 15">
          <a:extLst>
            <a:ext uri="{FF2B5EF4-FFF2-40B4-BE49-F238E27FC236}">
              <a16:creationId xmlns:a16="http://schemas.microsoft.com/office/drawing/2014/main" id="{00000000-0008-0000-0800-000063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56" name="Text Box 15">
          <a:extLst>
            <a:ext uri="{FF2B5EF4-FFF2-40B4-BE49-F238E27FC236}">
              <a16:creationId xmlns:a16="http://schemas.microsoft.com/office/drawing/2014/main" id="{00000000-0008-0000-0800-000064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7" name="Text Box 15">
          <a:extLst>
            <a:ext uri="{FF2B5EF4-FFF2-40B4-BE49-F238E27FC236}">
              <a16:creationId xmlns:a16="http://schemas.microsoft.com/office/drawing/2014/main" id="{00000000-0008-0000-0800-00006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8" name="Text Box 15">
          <a:extLst>
            <a:ext uri="{FF2B5EF4-FFF2-40B4-BE49-F238E27FC236}">
              <a16:creationId xmlns:a16="http://schemas.microsoft.com/office/drawing/2014/main" id="{00000000-0008-0000-0800-00006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59" name="Text Box 15">
          <a:extLst>
            <a:ext uri="{FF2B5EF4-FFF2-40B4-BE49-F238E27FC236}">
              <a16:creationId xmlns:a16="http://schemas.microsoft.com/office/drawing/2014/main" id="{00000000-0008-0000-0800-00006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60" name="Text Box 15">
          <a:extLst>
            <a:ext uri="{FF2B5EF4-FFF2-40B4-BE49-F238E27FC236}">
              <a16:creationId xmlns:a16="http://schemas.microsoft.com/office/drawing/2014/main" id="{00000000-0008-0000-0800-00006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61" name="Text Box 15">
          <a:extLst>
            <a:ext uri="{FF2B5EF4-FFF2-40B4-BE49-F238E27FC236}">
              <a16:creationId xmlns:a16="http://schemas.microsoft.com/office/drawing/2014/main" id="{00000000-0008-0000-0800-00006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62" name="Text Box 15">
          <a:extLst>
            <a:ext uri="{FF2B5EF4-FFF2-40B4-BE49-F238E27FC236}">
              <a16:creationId xmlns:a16="http://schemas.microsoft.com/office/drawing/2014/main" id="{00000000-0008-0000-0800-00006A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63" name="Text Box 15">
          <a:extLst>
            <a:ext uri="{FF2B5EF4-FFF2-40B4-BE49-F238E27FC236}">
              <a16:creationId xmlns:a16="http://schemas.microsoft.com/office/drawing/2014/main" id="{00000000-0008-0000-0800-00006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4" name="Text Box 15">
          <a:extLst>
            <a:ext uri="{FF2B5EF4-FFF2-40B4-BE49-F238E27FC236}">
              <a16:creationId xmlns:a16="http://schemas.microsoft.com/office/drawing/2014/main" id="{00000000-0008-0000-0800-00006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5" name="Text Box 15">
          <a:extLst>
            <a:ext uri="{FF2B5EF4-FFF2-40B4-BE49-F238E27FC236}">
              <a16:creationId xmlns:a16="http://schemas.microsoft.com/office/drawing/2014/main" id="{00000000-0008-0000-0800-00006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6" name="Text Box 15">
          <a:extLst>
            <a:ext uri="{FF2B5EF4-FFF2-40B4-BE49-F238E27FC236}">
              <a16:creationId xmlns:a16="http://schemas.microsoft.com/office/drawing/2014/main" id="{00000000-0008-0000-0800-00006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7" name="Text Box 15">
          <a:extLst>
            <a:ext uri="{FF2B5EF4-FFF2-40B4-BE49-F238E27FC236}">
              <a16:creationId xmlns:a16="http://schemas.microsoft.com/office/drawing/2014/main" id="{00000000-0008-0000-0800-00006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8" name="Text Box 15">
          <a:extLst>
            <a:ext uri="{FF2B5EF4-FFF2-40B4-BE49-F238E27FC236}">
              <a16:creationId xmlns:a16="http://schemas.microsoft.com/office/drawing/2014/main" id="{00000000-0008-0000-0800-00007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69" name="Text Box 15">
          <a:extLst>
            <a:ext uri="{FF2B5EF4-FFF2-40B4-BE49-F238E27FC236}">
              <a16:creationId xmlns:a16="http://schemas.microsoft.com/office/drawing/2014/main" id="{00000000-0008-0000-0800-000071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70" name="Text Box 15">
          <a:extLst>
            <a:ext uri="{FF2B5EF4-FFF2-40B4-BE49-F238E27FC236}">
              <a16:creationId xmlns:a16="http://schemas.microsoft.com/office/drawing/2014/main" id="{00000000-0008-0000-0800-00007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1" name="Text Box 15">
          <a:extLst>
            <a:ext uri="{FF2B5EF4-FFF2-40B4-BE49-F238E27FC236}">
              <a16:creationId xmlns:a16="http://schemas.microsoft.com/office/drawing/2014/main" id="{00000000-0008-0000-0800-000073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2" name="Text Box 15">
          <a:extLst>
            <a:ext uri="{FF2B5EF4-FFF2-40B4-BE49-F238E27FC236}">
              <a16:creationId xmlns:a16="http://schemas.microsoft.com/office/drawing/2014/main" id="{00000000-0008-0000-0800-000074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73" name="Text Box 15">
          <a:extLst>
            <a:ext uri="{FF2B5EF4-FFF2-40B4-BE49-F238E27FC236}">
              <a16:creationId xmlns:a16="http://schemas.microsoft.com/office/drawing/2014/main" id="{00000000-0008-0000-0800-000075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74" name="Text Box 15">
          <a:extLst>
            <a:ext uri="{FF2B5EF4-FFF2-40B4-BE49-F238E27FC236}">
              <a16:creationId xmlns:a16="http://schemas.microsoft.com/office/drawing/2014/main" id="{00000000-0008-0000-0800-000076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5" name="Text Box 15">
          <a:extLst>
            <a:ext uri="{FF2B5EF4-FFF2-40B4-BE49-F238E27FC236}">
              <a16:creationId xmlns:a16="http://schemas.microsoft.com/office/drawing/2014/main" id="{00000000-0008-0000-0800-00007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6" name="Text Box 15">
          <a:extLst>
            <a:ext uri="{FF2B5EF4-FFF2-40B4-BE49-F238E27FC236}">
              <a16:creationId xmlns:a16="http://schemas.microsoft.com/office/drawing/2014/main" id="{00000000-0008-0000-0800-00007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7" name="Text Box 15">
          <a:extLst>
            <a:ext uri="{FF2B5EF4-FFF2-40B4-BE49-F238E27FC236}">
              <a16:creationId xmlns:a16="http://schemas.microsoft.com/office/drawing/2014/main" id="{00000000-0008-0000-0800-00007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8" name="Text Box 15">
          <a:extLst>
            <a:ext uri="{FF2B5EF4-FFF2-40B4-BE49-F238E27FC236}">
              <a16:creationId xmlns:a16="http://schemas.microsoft.com/office/drawing/2014/main" id="{00000000-0008-0000-0800-00007A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79" name="Text Box 15">
          <a:extLst>
            <a:ext uri="{FF2B5EF4-FFF2-40B4-BE49-F238E27FC236}">
              <a16:creationId xmlns:a16="http://schemas.microsoft.com/office/drawing/2014/main" id="{00000000-0008-0000-0800-00007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80" name="Text Box 15">
          <a:extLst>
            <a:ext uri="{FF2B5EF4-FFF2-40B4-BE49-F238E27FC236}">
              <a16:creationId xmlns:a16="http://schemas.microsoft.com/office/drawing/2014/main" id="{00000000-0008-0000-0800-00007C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81" name="Text Box 15">
          <a:extLst>
            <a:ext uri="{FF2B5EF4-FFF2-40B4-BE49-F238E27FC236}">
              <a16:creationId xmlns:a16="http://schemas.microsoft.com/office/drawing/2014/main" id="{00000000-0008-0000-0800-00007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2" name="Text Box 15">
          <a:extLst>
            <a:ext uri="{FF2B5EF4-FFF2-40B4-BE49-F238E27FC236}">
              <a16:creationId xmlns:a16="http://schemas.microsoft.com/office/drawing/2014/main" id="{00000000-0008-0000-0800-00007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3" name="Text Box 15">
          <a:extLst>
            <a:ext uri="{FF2B5EF4-FFF2-40B4-BE49-F238E27FC236}">
              <a16:creationId xmlns:a16="http://schemas.microsoft.com/office/drawing/2014/main" id="{00000000-0008-0000-0800-00007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4" name="Text Box 15">
          <a:extLst>
            <a:ext uri="{FF2B5EF4-FFF2-40B4-BE49-F238E27FC236}">
              <a16:creationId xmlns:a16="http://schemas.microsoft.com/office/drawing/2014/main" id="{00000000-0008-0000-0800-00008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5" name="Text Box 15">
          <a:extLst>
            <a:ext uri="{FF2B5EF4-FFF2-40B4-BE49-F238E27FC236}">
              <a16:creationId xmlns:a16="http://schemas.microsoft.com/office/drawing/2014/main" id="{00000000-0008-0000-0800-000081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6" name="Text Box 15">
          <a:extLst>
            <a:ext uri="{FF2B5EF4-FFF2-40B4-BE49-F238E27FC236}">
              <a16:creationId xmlns:a16="http://schemas.microsoft.com/office/drawing/2014/main" id="{00000000-0008-0000-0800-00008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7" name="Text Box 15">
          <a:extLst>
            <a:ext uri="{FF2B5EF4-FFF2-40B4-BE49-F238E27FC236}">
              <a16:creationId xmlns:a16="http://schemas.microsoft.com/office/drawing/2014/main" id="{00000000-0008-0000-0800-00008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88" name="Text Box 15">
          <a:extLst>
            <a:ext uri="{FF2B5EF4-FFF2-40B4-BE49-F238E27FC236}">
              <a16:creationId xmlns:a16="http://schemas.microsoft.com/office/drawing/2014/main" id="{00000000-0008-0000-0800-00008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89" name="Text Box 15">
          <a:extLst>
            <a:ext uri="{FF2B5EF4-FFF2-40B4-BE49-F238E27FC236}">
              <a16:creationId xmlns:a16="http://schemas.microsoft.com/office/drawing/2014/main" id="{00000000-0008-0000-0800-000085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0" name="Text Box 15">
          <a:extLst>
            <a:ext uri="{FF2B5EF4-FFF2-40B4-BE49-F238E27FC236}">
              <a16:creationId xmlns:a16="http://schemas.microsoft.com/office/drawing/2014/main" id="{00000000-0008-0000-0800-000086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91" name="Text Box 15">
          <a:extLst>
            <a:ext uri="{FF2B5EF4-FFF2-40B4-BE49-F238E27FC236}">
              <a16:creationId xmlns:a16="http://schemas.microsoft.com/office/drawing/2014/main" id="{00000000-0008-0000-0800-000087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392" name="Text Box 15">
          <a:extLst>
            <a:ext uri="{FF2B5EF4-FFF2-40B4-BE49-F238E27FC236}">
              <a16:creationId xmlns:a16="http://schemas.microsoft.com/office/drawing/2014/main" id="{00000000-0008-0000-0800-000088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3" name="Text Box 15">
          <a:extLst>
            <a:ext uri="{FF2B5EF4-FFF2-40B4-BE49-F238E27FC236}">
              <a16:creationId xmlns:a16="http://schemas.microsoft.com/office/drawing/2014/main" id="{00000000-0008-0000-0800-00008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4" name="Text Box 15">
          <a:extLst>
            <a:ext uri="{FF2B5EF4-FFF2-40B4-BE49-F238E27FC236}">
              <a16:creationId xmlns:a16="http://schemas.microsoft.com/office/drawing/2014/main" id="{00000000-0008-0000-0800-00008A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5" name="Text Box 15">
          <a:extLst>
            <a:ext uri="{FF2B5EF4-FFF2-40B4-BE49-F238E27FC236}">
              <a16:creationId xmlns:a16="http://schemas.microsoft.com/office/drawing/2014/main" id="{00000000-0008-0000-0800-00008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6" name="Text Box 15">
          <a:extLst>
            <a:ext uri="{FF2B5EF4-FFF2-40B4-BE49-F238E27FC236}">
              <a16:creationId xmlns:a16="http://schemas.microsoft.com/office/drawing/2014/main" id="{00000000-0008-0000-0800-00008C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7" name="Text Box 15">
          <a:extLst>
            <a:ext uri="{FF2B5EF4-FFF2-40B4-BE49-F238E27FC236}">
              <a16:creationId xmlns:a16="http://schemas.microsoft.com/office/drawing/2014/main" id="{00000000-0008-0000-0800-00008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8" name="Text Box 15">
          <a:extLst>
            <a:ext uri="{FF2B5EF4-FFF2-40B4-BE49-F238E27FC236}">
              <a16:creationId xmlns:a16="http://schemas.microsoft.com/office/drawing/2014/main" id="{00000000-0008-0000-0800-00008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399" name="Text Box 15">
          <a:extLst>
            <a:ext uri="{FF2B5EF4-FFF2-40B4-BE49-F238E27FC236}">
              <a16:creationId xmlns:a16="http://schemas.microsoft.com/office/drawing/2014/main" id="{00000000-0008-0000-0800-00008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0" name="Text Box 15">
          <a:extLst>
            <a:ext uri="{FF2B5EF4-FFF2-40B4-BE49-F238E27FC236}">
              <a16:creationId xmlns:a16="http://schemas.microsoft.com/office/drawing/2014/main" id="{00000000-0008-0000-0800-00009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1" name="Text Box 15">
          <a:extLst>
            <a:ext uri="{FF2B5EF4-FFF2-40B4-BE49-F238E27FC236}">
              <a16:creationId xmlns:a16="http://schemas.microsoft.com/office/drawing/2014/main" id="{00000000-0008-0000-0800-000091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2" name="Text Box 15">
          <a:extLst>
            <a:ext uri="{FF2B5EF4-FFF2-40B4-BE49-F238E27FC236}">
              <a16:creationId xmlns:a16="http://schemas.microsoft.com/office/drawing/2014/main" id="{00000000-0008-0000-0800-00009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3" name="Text Box 15">
          <a:extLst>
            <a:ext uri="{FF2B5EF4-FFF2-40B4-BE49-F238E27FC236}">
              <a16:creationId xmlns:a16="http://schemas.microsoft.com/office/drawing/2014/main" id="{00000000-0008-0000-0800-00009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4" name="Text Box 15">
          <a:extLst>
            <a:ext uri="{FF2B5EF4-FFF2-40B4-BE49-F238E27FC236}">
              <a16:creationId xmlns:a16="http://schemas.microsoft.com/office/drawing/2014/main" id="{00000000-0008-0000-0800-00009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5" name="Text Box 15">
          <a:extLst>
            <a:ext uri="{FF2B5EF4-FFF2-40B4-BE49-F238E27FC236}">
              <a16:creationId xmlns:a16="http://schemas.microsoft.com/office/drawing/2014/main" id="{00000000-0008-0000-0800-00009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6" name="Text Box 15">
          <a:extLst>
            <a:ext uri="{FF2B5EF4-FFF2-40B4-BE49-F238E27FC236}">
              <a16:creationId xmlns:a16="http://schemas.microsoft.com/office/drawing/2014/main" id="{00000000-0008-0000-0800-00009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07" name="Text Box 15">
          <a:extLst>
            <a:ext uri="{FF2B5EF4-FFF2-40B4-BE49-F238E27FC236}">
              <a16:creationId xmlns:a16="http://schemas.microsoft.com/office/drawing/2014/main" id="{00000000-0008-0000-0800-000097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08" name="Text Box 15">
          <a:extLst>
            <a:ext uri="{FF2B5EF4-FFF2-40B4-BE49-F238E27FC236}">
              <a16:creationId xmlns:a16="http://schemas.microsoft.com/office/drawing/2014/main" id="{00000000-0008-0000-0800-000098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09" name="Text Box 15">
          <a:extLst>
            <a:ext uri="{FF2B5EF4-FFF2-40B4-BE49-F238E27FC236}">
              <a16:creationId xmlns:a16="http://schemas.microsoft.com/office/drawing/2014/main" id="{00000000-0008-0000-0800-000099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10" name="Text Box 15">
          <a:extLst>
            <a:ext uri="{FF2B5EF4-FFF2-40B4-BE49-F238E27FC236}">
              <a16:creationId xmlns:a16="http://schemas.microsoft.com/office/drawing/2014/main" id="{00000000-0008-0000-0800-00009A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1" name="Text Box 15">
          <a:extLst>
            <a:ext uri="{FF2B5EF4-FFF2-40B4-BE49-F238E27FC236}">
              <a16:creationId xmlns:a16="http://schemas.microsoft.com/office/drawing/2014/main" id="{00000000-0008-0000-0800-00009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2" name="Text Box 15">
          <a:extLst>
            <a:ext uri="{FF2B5EF4-FFF2-40B4-BE49-F238E27FC236}">
              <a16:creationId xmlns:a16="http://schemas.microsoft.com/office/drawing/2014/main" id="{00000000-0008-0000-0800-00009C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3" name="Text Box 15">
          <a:extLst>
            <a:ext uri="{FF2B5EF4-FFF2-40B4-BE49-F238E27FC236}">
              <a16:creationId xmlns:a16="http://schemas.microsoft.com/office/drawing/2014/main" id="{00000000-0008-0000-0800-00009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4" name="Text Box 15">
          <a:extLst>
            <a:ext uri="{FF2B5EF4-FFF2-40B4-BE49-F238E27FC236}">
              <a16:creationId xmlns:a16="http://schemas.microsoft.com/office/drawing/2014/main" id="{00000000-0008-0000-0800-00009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5" name="Text Box 15">
          <a:extLst>
            <a:ext uri="{FF2B5EF4-FFF2-40B4-BE49-F238E27FC236}">
              <a16:creationId xmlns:a16="http://schemas.microsoft.com/office/drawing/2014/main" id="{00000000-0008-0000-0800-00009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6" name="Text Box 15">
          <a:extLst>
            <a:ext uri="{FF2B5EF4-FFF2-40B4-BE49-F238E27FC236}">
              <a16:creationId xmlns:a16="http://schemas.microsoft.com/office/drawing/2014/main" id="{00000000-0008-0000-0800-0000A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17" name="Text Box 15">
          <a:extLst>
            <a:ext uri="{FF2B5EF4-FFF2-40B4-BE49-F238E27FC236}">
              <a16:creationId xmlns:a16="http://schemas.microsoft.com/office/drawing/2014/main" id="{00000000-0008-0000-0800-0000A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18" name="Text Box 15">
          <a:extLst>
            <a:ext uri="{FF2B5EF4-FFF2-40B4-BE49-F238E27FC236}">
              <a16:creationId xmlns:a16="http://schemas.microsoft.com/office/drawing/2014/main" id="{00000000-0008-0000-0800-0000A2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19" name="Text Box 15">
          <a:extLst>
            <a:ext uri="{FF2B5EF4-FFF2-40B4-BE49-F238E27FC236}">
              <a16:creationId xmlns:a16="http://schemas.microsoft.com/office/drawing/2014/main" id="{00000000-0008-0000-0800-0000A3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0" name="Text Box 15">
          <a:extLst>
            <a:ext uri="{FF2B5EF4-FFF2-40B4-BE49-F238E27FC236}">
              <a16:creationId xmlns:a16="http://schemas.microsoft.com/office/drawing/2014/main" id="{00000000-0008-0000-0800-0000A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1" name="Text Box 15">
          <a:extLst>
            <a:ext uri="{FF2B5EF4-FFF2-40B4-BE49-F238E27FC236}">
              <a16:creationId xmlns:a16="http://schemas.microsoft.com/office/drawing/2014/main" id="{00000000-0008-0000-0800-0000A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2" name="Text Box 15">
          <a:extLst>
            <a:ext uri="{FF2B5EF4-FFF2-40B4-BE49-F238E27FC236}">
              <a16:creationId xmlns:a16="http://schemas.microsoft.com/office/drawing/2014/main" id="{00000000-0008-0000-0800-0000A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3" name="Text Box 15">
          <a:extLst>
            <a:ext uri="{FF2B5EF4-FFF2-40B4-BE49-F238E27FC236}">
              <a16:creationId xmlns:a16="http://schemas.microsoft.com/office/drawing/2014/main" id="{00000000-0008-0000-0800-0000A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4" name="Text Box 15">
          <a:extLst>
            <a:ext uri="{FF2B5EF4-FFF2-40B4-BE49-F238E27FC236}">
              <a16:creationId xmlns:a16="http://schemas.microsoft.com/office/drawing/2014/main" id="{00000000-0008-0000-0800-0000A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25" name="Text Box 15">
          <a:extLst>
            <a:ext uri="{FF2B5EF4-FFF2-40B4-BE49-F238E27FC236}">
              <a16:creationId xmlns:a16="http://schemas.microsoft.com/office/drawing/2014/main" id="{00000000-0008-0000-0800-0000A9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26" name="Text Box 15">
          <a:extLst>
            <a:ext uri="{FF2B5EF4-FFF2-40B4-BE49-F238E27FC236}">
              <a16:creationId xmlns:a16="http://schemas.microsoft.com/office/drawing/2014/main" id="{00000000-0008-0000-0800-0000AA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7" name="Text Box 15">
          <a:extLst>
            <a:ext uri="{FF2B5EF4-FFF2-40B4-BE49-F238E27FC236}">
              <a16:creationId xmlns:a16="http://schemas.microsoft.com/office/drawing/2014/main" id="{00000000-0008-0000-0800-0000AB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28" name="Text Box 15">
          <a:extLst>
            <a:ext uri="{FF2B5EF4-FFF2-40B4-BE49-F238E27FC236}">
              <a16:creationId xmlns:a16="http://schemas.microsoft.com/office/drawing/2014/main" id="{00000000-0008-0000-0800-0000AC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29" name="Text Box 15">
          <a:extLst>
            <a:ext uri="{FF2B5EF4-FFF2-40B4-BE49-F238E27FC236}">
              <a16:creationId xmlns:a16="http://schemas.microsoft.com/office/drawing/2014/main" id="{00000000-0008-0000-0800-0000AD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0" name="Text Box 15">
          <a:extLst>
            <a:ext uri="{FF2B5EF4-FFF2-40B4-BE49-F238E27FC236}">
              <a16:creationId xmlns:a16="http://schemas.microsoft.com/office/drawing/2014/main" id="{00000000-0008-0000-0800-0000AE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1" name="Text Box 15">
          <a:extLst>
            <a:ext uri="{FF2B5EF4-FFF2-40B4-BE49-F238E27FC236}">
              <a16:creationId xmlns:a16="http://schemas.microsoft.com/office/drawing/2014/main" id="{00000000-0008-0000-0800-0000A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2" name="Text Box 15">
          <a:extLst>
            <a:ext uri="{FF2B5EF4-FFF2-40B4-BE49-F238E27FC236}">
              <a16:creationId xmlns:a16="http://schemas.microsoft.com/office/drawing/2014/main" id="{00000000-0008-0000-0800-0000B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3" name="Text Box 15">
          <a:extLst>
            <a:ext uri="{FF2B5EF4-FFF2-40B4-BE49-F238E27FC236}">
              <a16:creationId xmlns:a16="http://schemas.microsoft.com/office/drawing/2014/main" id="{00000000-0008-0000-0800-0000B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4" name="Text Box 15">
          <a:extLst>
            <a:ext uri="{FF2B5EF4-FFF2-40B4-BE49-F238E27FC236}">
              <a16:creationId xmlns:a16="http://schemas.microsoft.com/office/drawing/2014/main" id="{00000000-0008-0000-0800-0000B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35" name="Text Box 15">
          <a:extLst>
            <a:ext uri="{FF2B5EF4-FFF2-40B4-BE49-F238E27FC236}">
              <a16:creationId xmlns:a16="http://schemas.microsoft.com/office/drawing/2014/main" id="{00000000-0008-0000-0800-0000B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36" name="Text Box 15">
          <a:extLst>
            <a:ext uri="{FF2B5EF4-FFF2-40B4-BE49-F238E27FC236}">
              <a16:creationId xmlns:a16="http://schemas.microsoft.com/office/drawing/2014/main" id="{00000000-0008-0000-0800-0000B4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37" name="Text Box 15">
          <a:extLst>
            <a:ext uri="{FF2B5EF4-FFF2-40B4-BE49-F238E27FC236}">
              <a16:creationId xmlns:a16="http://schemas.microsoft.com/office/drawing/2014/main" id="{00000000-0008-0000-0800-0000B5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38" name="Text Box 15">
          <a:extLst>
            <a:ext uri="{FF2B5EF4-FFF2-40B4-BE49-F238E27FC236}">
              <a16:creationId xmlns:a16="http://schemas.microsoft.com/office/drawing/2014/main" id="{00000000-0008-0000-0800-0000B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39" name="Text Box 15">
          <a:extLst>
            <a:ext uri="{FF2B5EF4-FFF2-40B4-BE49-F238E27FC236}">
              <a16:creationId xmlns:a16="http://schemas.microsoft.com/office/drawing/2014/main" id="{00000000-0008-0000-0800-0000B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40" name="Text Box 15">
          <a:extLst>
            <a:ext uri="{FF2B5EF4-FFF2-40B4-BE49-F238E27FC236}">
              <a16:creationId xmlns:a16="http://schemas.microsoft.com/office/drawing/2014/main" id="{00000000-0008-0000-0800-0000B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41" name="Text Box 15">
          <a:extLst>
            <a:ext uri="{FF2B5EF4-FFF2-40B4-BE49-F238E27FC236}">
              <a16:creationId xmlns:a16="http://schemas.microsoft.com/office/drawing/2014/main" id="{00000000-0008-0000-0800-0000B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42" name="Text Box 15">
          <a:extLst>
            <a:ext uri="{FF2B5EF4-FFF2-40B4-BE49-F238E27FC236}">
              <a16:creationId xmlns:a16="http://schemas.microsoft.com/office/drawing/2014/main" id="{00000000-0008-0000-0800-0000B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43" name="Text Box 15">
          <a:extLst>
            <a:ext uri="{FF2B5EF4-FFF2-40B4-BE49-F238E27FC236}">
              <a16:creationId xmlns:a16="http://schemas.microsoft.com/office/drawing/2014/main" id="{00000000-0008-0000-0800-0000BB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44" name="Text Box 15">
          <a:extLst>
            <a:ext uri="{FF2B5EF4-FFF2-40B4-BE49-F238E27FC236}">
              <a16:creationId xmlns:a16="http://schemas.microsoft.com/office/drawing/2014/main" id="{00000000-0008-0000-0800-0000BC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45" name="Text Box 15">
          <a:extLst>
            <a:ext uri="{FF2B5EF4-FFF2-40B4-BE49-F238E27FC236}">
              <a16:creationId xmlns:a16="http://schemas.microsoft.com/office/drawing/2014/main" id="{00000000-0008-0000-0800-0000BD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46" name="Text Box 15">
          <a:extLst>
            <a:ext uri="{FF2B5EF4-FFF2-40B4-BE49-F238E27FC236}">
              <a16:creationId xmlns:a16="http://schemas.microsoft.com/office/drawing/2014/main" id="{00000000-0008-0000-0800-0000BE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47" name="Text Box 15">
          <a:extLst>
            <a:ext uri="{FF2B5EF4-FFF2-40B4-BE49-F238E27FC236}">
              <a16:creationId xmlns:a16="http://schemas.microsoft.com/office/drawing/2014/main" id="{00000000-0008-0000-0800-0000BF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48" name="Text Box 15">
          <a:extLst>
            <a:ext uri="{FF2B5EF4-FFF2-40B4-BE49-F238E27FC236}">
              <a16:creationId xmlns:a16="http://schemas.microsoft.com/office/drawing/2014/main" id="{00000000-0008-0000-0800-0000C0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49" name="Text Box 15">
          <a:extLst>
            <a:ext uri="{FF2B5EF4-FFF2-40B4-BE49-F238E27FC236}">
              <a16:creationId xmlns:a16="http://schemas.microsoft.com/office/drawing/2014/main" id="{00000000-0008-0000-0800-0000C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50" name="Text Box 15">
          <a:extLst>
            <a:ext uri="{FF2B5EF4-FFF2-40B4-BE49-F238E27FC236}">
              <a16:creationId xmlns:a16="http://schemas.microsoft.com/office/drawing/2014/main" id="{00000000-0008-0000-0800-0000C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51" name="Text Box 15">
          <a:extLst>
            <a:ext uri="{FF2B5EF4-FFF2-40B4-BE49-F238E27FC236}">
              <a16:creationId xmlns:a16="http://schemas.microsoft.com/office/drawing/2014/main" id="{00000000-0008-0000-0800-0000C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52" name="Text Box 15">
          <a:extLst>
            <a:ext uri="{FF2B5EF4-FFF2-40B4-BE49-F238E27FC236}">
              <a16:creationId xmlns:a16="http://schemas.microsoft.com/office/drawing/2014/main" id="{00000000-0008-0000-0800-0000C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53" name="Text Box 15">
          <a:extLst>
            <a:ext uri="{FF2B5EF4-FFF2-40B4-BE49-F238E27FC236}">
              <a16:creationId xmlns:a16="http://schemas.microsoft.com/office/drawing/2014/main" id="{00000000-0008-0000-0800-0000C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4" name="Text Box 15">
          <a:extLst>
            <a:ext uri="{FF2B5EF4-FFF2-40B4-BE49-F238E27FC236}">
              <a16:creationId xmlns:a16="http://schemas.microsoft.com/office/drawing/2014/main" id="{00000000-0008-0000-0800-0000C6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5" name="Text Box 15">
          <a:extLst>
            <a:ext uri="{FF2B5EF4-FFF2-40B4-BE49-F238E27FC236}">
              <a16:creationId xmlns:a16="http://schemas.microsoft.com/office/drawing/2014/main" id="{00000000-0008-0000-0800-0000C7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6" name="Text Box 15">
          <a:extLst>
            <a:ext uri="{FF2B5EF4-FFF2-40B4-BE49-F238E27FC236}">
              <a16:creationId xmlns:a16="http://schemas.microsoft.com/office/drawing/2014/main" id="{00000000-0008-0000-0800-0000C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7" name="Text Box 15">
          <a:extLst>
            <a:ext uri="{FF2B5EF4-FFF2-40B4-BE49-F238E27FC236}">
              <a16:creationId xmlns:a16="http://schemas.microsoft.com/office/drawing/2014/main" id="{00000000-0008-0000-0800-0000C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8" name="Text Box 15">
          <a:extLst>
            <a:ext uri="{FF2B5EF4-FFF2-40B4-BE49-F238E27FC236}">
              <a16:creationId xmlns:a16="http://schemas.microsoft.com/office/drawing/2014/main" id="{00000000-0008-0000-0800-0000C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59" name="Text Box 15">
          <a:extLst>
            <a:ext uri="{FF2B5EF4-FFF2-40B4-BE49-F238E27FC236}">
              <a16:creationId xmlns:a16="http://schemas.microsoft.com/office/drawing/2014/main" id="{00000000-0008-0000-0800-0000C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60" name="Text Box 15">
          <a:extLst>
            <a:ext uri="{FF2B5EF4-FFF2-40B4-BE49-F238E27FC236}">
              <a16:creationId xmlns:a16="http://schemas.microsoft.com/office/drawing/2014/main" id="{00000000-0008-0000-0800-0000C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1" name="Text Box 15">
          <a:extLst>
            <a:ext uri="{FF2B5EF4-FFF2-40B4-BE49-F238E27FC236}">
              <a16:creationId xmlns:a16="http://schemas.microsoft.com/office/drawing/2014/main" id="{00000000-0008-0000-0800-0000CD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2" name="Text Box 15">
          <a:extLst>
            <a:ext uri="{FF2B5EF4-FFF2-40B4-BE49-F238E27FC236}">
              <a16:creationId xmlns:a16="http://schemas.microsoft.com/office/drawing/2014/main" id="{00000000-0008-0000-0800-0000CE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63" name="Text Box 15">
          <a:extLst>
            <a:ext uri="{FF2B5EF4-FFF2-40B4-BE49-F238E27FC236}">
              <a16:creationId xmlns:a16="http://schemas.microsoft.com/office/drawing/2014/main" id="{00000000-0008-0000-0800-0000CF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64" name="Text Box 15">
          <a:extLst>
            <a:ext uri="{FF2B5EF4-FFF2-40B4-BE49-F238E27FC236}">
              <a16:creationId xmlns:a16="http://schemas.microsoft.com/office/drawing/2014/main" id="{00000000-0008-0000-0800-0000D0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5" name="Text Box 15">
          <a:extLst>
            <a:ext uri="{FF2B5EF4-FFF2-40B4-BE49-F238E27FC236}">
              <a16:creationId xmlns:a16="http://schemas.microsoft.com/office/drawing/2014/main" id="{00000000-0008-0000-0800-0000D1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6" name="Text Box 15">
          <a:extLst>
            <a:ext uri="{FF2B5EF4-FFF2-40B4-BE49-F238E27FC236}">
              <a16:creationId xmlns:a16="http://schemas.microsoft.com/office/drawing/2014/main" id="{00000000-0008-0000-0800-0000D2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7" name="Text Box 15">
          <a:extLst>
            <a:ext uri="{FF2B5EF4-FFF2-40B4-BE49-F238E27FC236}">
              <a16:creationId xmlns:a16="http://schemas.microsoft.com/office/drawing/2014/main" id="{00000000-0008-0000-0800-0000D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8" name="Text Box 15">
          <a:extLst>
            <a:ext uri="{FF2B5EF4-FFF2-40B4-BE49-F238E27FC236}">
              <a16:creationId xmlns:a16="http://schemas.microsoft.com/office/drawing/2014/main" id="{00000000-0008-0000-0800-0000D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69" name="Text Box 15">
          <a:extLst>
            <a:ext uri="{FF2B5EF4-FFF2-40B4-BE49-F238E27FC236}">
              <a16:creationId xmlns:a16="http://schemas.microsoft.com/office/drawing/2014/main" id="{00000000-0008-0000-0800-0000D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70" name="Text Box 15">
          <a:extLst>
            <a:ext uri="{FF2B5EF4-FFF2-40B4-BE49-F238E27FC236}">
              <a16:creationId xmlns:a16="http://schemas.microsoft.com/office/drawing/2014/main" id="{00000000-0008-0000-0800-0000D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71" name="Text Box 15">
          <a:extLst>
            <a:ext uri="{FF2B5EF4-FFF2-40B4-BE49-F238E27FC236}">
              <a16:creationId xmlns:a16="http://schemas.microsoft.com/office/drawing/2014/main" id="{00000000-0008-0000-0800-0000D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2" name="Text Box 15">
          <a:extLst>
            <a:ext uri="{FF2B5EF4-FFF2-40B4-BE49-F238E27FC236}">
              <a16:creationId xmlns:a16="http://schemas.microsoft.com/office/drawing/2014/main" id="{00000000-0008-0000-0800-0000D8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3" name="Text Box 15">
          <a:extLst>
            <a:ext uri="{FF2B5EF4-FFF2-40B4-BE49-F238E27FC236}">
              <a16:creationId xmlns:a16="http://schemas.microsoft.com/office/drawing/2014/main" id="{00000000-0008-0000-0800-0000D9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4" name="Text Box 15">
          <a:extLst>
            <a:ext uri="{FF2B5EF4-FFF2-40B4-BE49-F238E27FC236}">
              <a16:creationId xmlns:a16="http://schemas.microsoft.com/office/drawing/2014/main" id="{00000000-0008-0000-0800-0000D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5" name="Text Box 15">
          <a:extLst>
            <a:ext uri="{FF2B5EF4-FFF2-40B4-BE49-F238E27FC236}">
              <a16:creationId xmlns:a16="http://schemas.microsoft.com/office/drawing/2014/main" id="{00000000-0008-0000-0800-0000D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6" name="Text Box 15">
          <a:extLst>
            <a:ext uri="{FF2B5EF4-FFF2-40B4-BE49-F238E27FC236}">
              <a16:creationId xmlns:a16="http://schemas.microsoft.com/office/drawing/2014/main" id="{00000000-0008-0000-0800-0000D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7" name="Text Box 15">
          <a:extLst>
            <a:ext uri="{FF2B5EF4-FFF2-40B4-BE49-F238E27FC236}">
              <a16:creationId xmlns:a16="http://schemas.microsoft.com/office/drawing/2014/main" id="{00000000-0008-0000-0800-0000D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78" name="Text Box 15">
          <a:extLst>
            <a:ext uri="{FF2B5EF4-FFF2-40B4-BE49-F238E27FC236}">
              <a16:creationId xmlns:a16="http://schemas.microsoft.com/office/drawing/2014/main" id="{00000000-0008-0000-0800-0000D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79" name="Text Box 15">
          <a:extLst>
            <a:ext uri="{FF2B5EF4-FFF2-40B4-BE49-F238E27FC236}">
              <a16:creationId xmlns:a16="http://schemas.microsoft.com/office/drawing/2014/main" id="{00000000-0008-0000-0800-0000DF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0" name="Text Box 15">
          <a:extLst>
            <a:ext uri="{FF2B5EF4-FFF2-40B4-BE49-F238E27FC236}">
              <a16:creationId xmlns:a16="http://schemas.microsoft.com/office/drawing/2014/main" id="{00000000-0008-0000-0800-0000E0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81" name="Text Box 15">
          <a:extLst>
            <a:ext uri="{FF2B5EF4-FFF2-40B4-BE49-F238E27FC236}">
              <a16:creationId xmlns:a16="http://schemas.microsoft.com/office/drawing/2014/main" id="{00000000-0008-0000-0800-0000E1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82" name="Text Box 15">
          <a:extLst>
            <a:ext uri="{FF2B5EF4-FFF2-40B4-BE49-F238E27FC236}">
              <a16:creationId xmlns:a16="http://schemas.microsoft.com/office/drawing/2014/main" id="{00000000-0008-0000-0800-0000E2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3" name="Text Box 15">
          <a:extLst>
            <a:ext uri="{FF2B5EF4-FFF2-40B4-BE49-F238E27FC236}">
              <a16:creationId xmlns:a16="http://schemas.microsoft.com/office/drawing/2014/main" id="{00000000-0008-0000-0800-0000E3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4" name="Text Box 15">
          <a:extLst>
            <a:ext uri="{FF2B5EF4-FFF2-40B4-BE49-F238E27FC236}">
              <a16:creationId xmlns:a16="http://schemas.microsoft.com/office/drawing/2014/main" id="{00000000-0008-0000-0800-0000E4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5" name="Text Box 15">
          <a:extLst>
            <a:ext uri="{FF2B5EF4-FFF2-40B4-BE49-F238E27FC236}">
              <a16:creationId xmlns:a16="http://schemas.microsoft.com/office/drawing/2014/main" id="{00000000-0008-0000-0800-0000E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6" name="Text Box 15">
          <a:extLst>
            <a:ext uri="{FF2B5EF4-FFF2-40B4-BE49-F238E27FC236}">
              <a16:creationId xmlns:a16="http://schemas.microsoft.com/office/drawing/2014/main" id="{00000000-0008-0000-0800-0000E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7" name="Text Box 15">
          <a:extLst>
            <a:ext uri="{FF2B5EF4-FFF2-40B4-BE49-F238E27FC236}">
              <a16:creationId xmlns:a16="http://schemas.microsoft.com/office/drawing/2014/main" id="{00000000-0008-0000-0800-0000E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8" name="Text Box 15">
          <a:extLst>
            <a:ext uri="{FF2B5EF4-FFF2-40B4-BE49-F238E27FC236}">
              <a16:creationId xmlns:a16="http://schemas.microsoft.com/office/drawing/2014/main" id="{00000000-0008-0000-0800-0000E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89" name="Text Box 15">
          <a:extLst>
            <a:ext uri="{FF2B5EF4-FFF2-40B4-BE49-F238E27FC236}">
              <a16:creationId xmlns:a16="http://schemas.microsoft.com/office/drawing/2014/main" id="{00000000-0008-0000-0800-0000E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0" name="Text Box 15">
          <a:extLst>
            <a:ext uri="{FF2B5EF4-FFF2-40B4-BE49-F238E27FC236}">
              <a16:creationId xmlns:a16="http://schemas.microsoft.com/office/drawing/2014/main" id="{00000000-0008-0000-0800-0000EA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1" name="Text Box 15">
          <a:extLst>
            <a:ext uri="{FF2B5EF4-FFF2-40B4-BE49-F238E27FC236}">
              <a16:creationId xmlns:a16="http://schemas.microsoft.com/office/drawing/2014/main" id="{00000000-0008-0000-0800-0000EB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2" name="Text Box 15">
          <a:extLst>
            <a:ext uri="{FF2B5EF4-FFF2-40B4-BE49-F238E27FC236}">
              <a16:creationId xmlns:a16="http://schemas.microsoft.com/office/drawing/2014/main" id="{00000000-0008-0000-0800-0000E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3" name="Text Box 15">
          <a:extLst>
            <a:ext uri="{FF2B5EF4-FFF2-40B4-BE49-F238E27FC236}">
              <a16:creationId xmlns:a16="http://schemas.microsoft.com/office/drawing/2014/main" id="{00000000-0008-0000-0800-0000E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4" name="Text Box 15">
          <a:extLst>
            <a:ext uri="{FF2B5EF4-FFF2-40B4-BE49-F238E27FC236}">
              <a16:creationId xmlns:a16="http://schemas.microsoft.com/office/drawing/2014/main" id="{00000000-0008-0000-0800-0000E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5" name="Text Box 15">
          <a:extLst>
            <a:ext uri="{FF2B5EF4-FFF2-40B4-BE49-F238E27FC236}">
              <a16:creationId xmlns:a16="http://schemas.microsoft.com/office/drawing/2014/main" id="{00000000-0008-0000-0800-0000E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6" name="Text Box 15">
          <a:extLst>
            <a:ext uri="{FF2B5EF4-FFF2-40B4-BE49-F238E27FC236}">
              <a16:creationId xmlns:a16="http://schemas.microsoft.com/office/drawing/2014/main" id="{00000000-0008-0000-0800-0000F0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97" name="Text Box 15">
          <a:extLst>
            <a:ext uri="{FF2B5EF4-FFF2-40B4-BE49-F238E27FC236}">
              <a16:creationId xmlns:a16="http://schemas.microsoft.com/office/drawing/2014/main" id="{00000000-0008-0000-0800-0000F1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498" name="Text Box 15">
          <a:extLst>
            <a:ext uri="{FF2B5EF4-FFF2-40B4-BE49-F238E27FC236}">
              <a16:creationId xmlns:a16="http://schemas.microsoft.com/office/drawing/2014/main" id="{00000000-0008-0000-0800-0000F201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499" name="Text Box 15">
          <a:extLst>
            <a:ext uri="{FF2B5EF4-FFF2-40B4-BE49-F238E27FC236}">
              <a16:creationId xmlns:a16="http://schemas.microsoft.com/office/drawing/2014/main" id="{00000000-0008-0000-0800-0000F3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00" name="Text Box 15">
          <a:extLst>
            <a:ext uri="{FF2B5EF4-FFF2-40B4-BE49-F238E27FC236}">
              <a16:creationId xmlns:a16="http://schemas.microsoft.com/office/drawing/2014/main" id="{00000000-0008-0000-0800-0000F401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1" name="Text Box 15">
          <a:extLst>
            <a:ext uri="{FF2B5EF4-FFF2-40B4-BE49-F238E27FC236}">
              <a16:creationId xmlns:a16="http://schemas.microsoft.com/office/drawing/2014/main" id="{00000000-0008-0000-0800-0000F5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2" name="Text Box 15">
          <a:extLst>
            <a:ext uri="{FF2B5EF4-FFF2-40B4-BE49-F238E27FC236}">
              <a16:creationId xmlns:a16="http://schemas.microsoft.com/office/drawing/2014/main" id="{00000000-0008-0000-0800-0000F6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3" name="Text Box 15">
          <a:extLst>
            <a:ext uri="{FF2B5EF4-FFF2-40B4-BE49-F238E27FC236}">
              <a16:creationId xmlns:a16="http://schemas.microsoft.com/office/drawing/2014/main" id="{00000000-0008-0000-0800-0000F7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4" name="Text Box 15">
          <a:extLst>
            <a:ext uri="{FF2B5EF4-FFF2-40B4-BE49-F238E27FC236}">
              <a16:creationId xmlns:a16="http://schemas.microsoft.com/office/drawing/2014/main" id="{00000000-0008-0000-0800-0000F8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5" name="Text Box 15">
          <a:extLst>
            <a:ext uri="{FF2B5EF4-FFF2-40B4-BE49-F238E27FC236}">
              <a16:creationId xmlns:a16="http://schemas.microsoft.com/office/drawing/2014/main" id="{00000000-0008-0000-0800-0000F9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6" name="Text Box 15">
          <a:extLst>
            <a:ext uri="{FF2B5EF4-FFF2-40B4-BE49-F238E27FC236}">
              <a16:creationId xmlns:a16="http://schemas.microsoft.com/office/drawing/2014/main" id="{00000000-0008-0000-0800-0000FA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07" name="Text Box 15">
          <a:extLst>
            <a:ext uri="{FF2B5EF4-FFF2-40B4-BE49-F238E27FC236}">
              <a16:creationId xmlns:a16="http://schemas.microsoft.com/office/drawing/2014/main" id="{00000000-0008-0000-0800-0000FB01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08" name="Text Box 15">
          <a:extLst>
            <a:ext uri="{FF2B5EF4-FFF2-40B4-BE49-F238E27FC236}">
              <a16:creationId xmlns:a16="http://schemas.microsoft.com/office/drawing/2014/main" id="{00000000-0008-0000-0800-0000FC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09" name="Text Box 15">
          <a:extLst>
            <a:ext uri="{FF2B5EF4-FFF2-40B4-BE49-F238E27FC236}">
              <a16:creationId xmlns:a16="http://schemas.microsoft.com/office/drawing/2014/main" id="{00000000-0008-0000-0800-0000FD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0" name="Text Box 15">
          <a:extLst>
            <a:ext uri="{FF2B5EF4-FFF2-40B4-BE49-F238E27FC236}">
              <a16:creationId xmlns:a16="http://schemas.microsoft.com/office/drawing/2014/main" id="{00000000-0008-0000-0800-0000FE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1" name="Text Box 15">
          <a:extLst>
            <a:ext uri="{FF2B5EF4-FFF2-40B4-BE49-F238E27FC236}">
              <a16:creationId xmlns:a16="http://schemas.microsoft.com/office/drawing/2014/main" id="{00000000-0008-0000-0800-0000FF01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2" name="Text Box 15">
          <a:extLst>
            <a:ext uri="{FF2B5EF4-FFF2-40B4-BE49-F238E27FC236}">
              <a16:creationId xmlns:a16="http://schemas.microsoft.com/office/drawing/2014/main" id="{00000000-0008-0000-0800-00000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3" name="Text Box 15">
          <a:extLst>
            <a:ext uri="{FF2B5EF4-FFF2-40B4-BE49-F238E27FC236}">
              <a16:creationId xmlns:a16="http://schemas.microsoft.com/office/drawing/2014/main" id="{00000000-0008-0000-0800-00000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4" name="Text Box 15">
          <a:extLst>
            <a:ext uri="{FF2B5EF4-FFF2-40B4-BE49-F238E27FC236}">
              <a16:creationId xmlns:a16="http://schemas.microsoft.com/office/drawing/2014/main" id="{00000000-0008-0000-0800-00000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15" name="Text Box 15">
          <a:extLst>
            <a:ext uri="{FF2B5EF4-FFF2-40B4-BE49-F238E27FC236}">
              <a16:creationId xmlns:a16="http://schemas.microsoft.com/office/drawing/2014/main" id="{00000000-0008-0000-0800-000003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16" name="Text Box 15">
          <a:extLst>
            <a:ext uri="{FF2B5EF4-FFF2-40B4-BE49-F238E27FC236}">
              <a16:creationId xmlns:a16="http://schemas.microsoft.com/office/drawing/2014/main" id="{00000000-0008-0000-0800-000004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7" name="Text Box 15">
          <a:extLst>
            <a:ext uri="{FF2B5EF4-FFF2-40B4-BE49-F238E27FC236}">
              <a16:creationId xmlns:a16="http://schemas.microsoft.com/office/drawing/2014/main" id="{00000000-0008-0000-0800-000005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18" name="Text Box 15">
          <a:extLst>
            <a:ext uri="{FF2B5EF4-FFF2-40B4-BE49-F238E27FC236}">
              <a16:creationId xmlns:a16="http://schemas.microsoft.com/office/drawing/2014/main" id="{00000000-0008-0000-0800-000006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19" name="Text Box 15">
          <a:extLst>
            <a:ext uri="{FF2B5EF4-FFF2-40B4-BE49-F238E27FC236}">
              <a16:creationId xmlns:a16="http://schemas.microsoft.com/office/drawing/2014/main" id="{00000000-0008-0000-0800-00000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0" name="Text Box 15">
          <a:extLst>
            <a:ext uri="{FF2B5EF4-FFF2-40B4-BE49-F238E27FC236}">
              <a16:creationId xmlns:a16="http://schemas.microsoft.com/office/drawing/2014/main" id="{00000000-0008-0000-0800-000008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1" name="Text Box 15">
          <a:extLst>
            <a:ext uri="{FF2B5EF4-FFF2-40B4-BE49-F238E27FC236}">
              <a16:creationId xmlns:a16="http://schemas.microsoft.com/office/drawing/2014/main" id="{00000000-0008-0000-0800-00000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2" name="Text Box 15">
          <a:extLst>
            <a:ext uri="{FF2B5EF4-FFF2-40B4-BE49-F238E27FC236}">
              <a16:creationId xmlns:a16="http://schemas.microsoft.com/office/drawing/2014/main" id="{00000000-0008-0000-0800-00000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3" name="Text Box 15">
          <a:extLst>
            <a:ext uri="{FF2B5EF4-FFF2-40B4-BE49-F238E27FC236}">
              <a16:creationId xmlns:a16="http://schemas.microsoft.com/office/drawing/2014/main" id="{00000000-0008-0000-0800-00000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4" name="Text Box 15">
          <a:extLst>
            <a:ext uri="{FF2B5EF4-FFF2-40B4-BE49-F238E27FC236}">
              <a16:creationId xmlns:a16="http://schemas.microsoft.com/office/drawing/2014/main" id="{00000000-0008-0000-0800-00000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25" name="Text Box 15">
          <a:extLst>
            <a:ext uri="{FF2B5EF4-FFF2-40B4-BE49-F238E27FC236}">
              <a16:creationId xmlns:a16="http://schemas.microsoft.com/office/drawing/2014/main" id="{00000000-0008-0000-0800-00000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26" name="Text Box 15">
          <a:extLst>
            <a:ext uri="{FF2B5EF4-FFF2-40B4-BE49-F238E27FC236}">
              <a16:creationId xmlns:a16="http://schemas.microsoft.com/office/drawing/2014/main" id="{00000000-0008-0000-0800-00000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27" name="Text Box 15">
          <a:extLst>
            <a:ext uri="{FF2B5EF4-FFF2-40B4-BE49-F238E27FC236}">
              <a16:creationId xmlns:a16="http://schemas.microsoft.com/office/drawing/2014/main" id="{00000000-0008-0000-0800-00000F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28" name="Text Box 15">
          <a:extLst>
            <a:ext uri="{FF2B5EF4-FFF2-40B4-BE49-F238E27FC236}">
              <a16:creationId xmlns:a16="http://schemas.microsoft.com/office/drawing/2014/main" id="{00000000-0008-0000-0800-00001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29" name="Text Box 15">
          <a:extLst>
            <a:ext uri="{FF2B5EF4-FFF2-40B4-BE49-F238E27FC236}">
              <a16:creationId xmlns:a16="http://schemas.microsoft.com/office/drawing/2014/main" id="{00000000-0008-0000-0800-00001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0" name="Text Box 15">
          <a:extLst>
            <a:ext uri="{FF2B5EF4-FFF2-40B4-BE49-F238E27FC236}">
              <a16:creationId xmlns:a16="http://schemas.microsoft.com/office/drawing/2014/main" id="{00000000-0008-0000-0800-00001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1" name="Text Box 15">
          <a:extLst>
            <a:ext uri="{FF2B5EF4-FFF2-40B4-BE49-F238E27FC236}">
              <a16:creationId xmlns:a16="http://schemas.microsoft.com/office/drawing/2014/main" id="{00000000-0008-0000-0800-00001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2" name="Text Box 15">
          <a:extLst>
            <a:ext uri="{FF2B5EF4-FFF2-40B4-BE49-F238E27FC236}">
              <a16:creationId xmlns:a16="http://schemas.microsoft.com/office/drawing/2014/main" id="{00000000-0008-0000-0800-00001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33" name="Text Box 15">
          <a:extLst>
            <a:ext uri="{FF2B5EF4-FFF2-40B4-BE49-F238E27FC236}">
              <a16:creationId xmlns:a16="http://schemas.microsoft.com/office/drawing/2014/main" id="{00000000-0008-0000-0800-000015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34" name="Text Box 15">
          <a:extLst>
            <a:ext uri="{FF2B5EF4-FFF2-40B4-BE49-F238E27FC236}">
              <a16:creationId xmlns:a16="http://schemas.microsoft.com/office/drawing/2014/main" id="{00000000-0008-0000-0800-000016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5" name="Text Box 15">
          <a:extLst>
            <a:ext uri="{FF2B5EF4-FFF2-40B4-BE49-F238E27FC236}">
              <a16:creationId xmlns:a16="http://schemas.microsoft.com/office/drawing/2014/main" id="{00000000-0008-0000-0800-000017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36" name="Text Box 15">
          <a:extLst>
            <a:ext uri="{FF2B5EF4-FFF2-40B4-BE49-F238E27FC236}">
              <a16:creationId xmlns:a16="http://schemas.microsoft.com/office/drawing/2014/main" id="{00000000-0008-0000-0800-000018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37" name="Text Box 15">
          <a:extLst>
            <a:ext uri="{FF2B5EF4-FFF2-40B4-BE49-F238E27FC236}">
              <a16:creationId xmlns:a16="http://schemas.microsoft.com/office/drawing/2014/main" id="{00000000-0008-0000-0800-00001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38" name="Text Box 15">
          <a:extLst>
            <a:ext uri="{FF2B5EF4-FFF2-40B4-BE49-F238E27FC236}">
              <a16:creationId xmlns:a16="http://schemas.microsoft.com/office/drawing/2014/main" id="{00000000-0008-0000-0800-00001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39" name="Text Box 15">
          <a:extLst>
            <a:ext uri="{FF2B5EF4-FFF2-40B4-BE49-F238E27FC236}">
              <a16:creationId xmlns:a16="http://schemas.microsoft.com/office/drawing/2014/main" id="{00000000-0008-0000-0800-00001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40" name="Text Box 15">
          <a:extLst>
            <a:ext uri="{FF2B5EF4-FFF2-40B4-BE49-F238E27FC236}">
              <a16:creationId xmlns:a16="http://schemas.microsoft.com/office/drawing/2014/main" id="{00000000-0008-0000-0800-00001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41" name="Text Box 15">
          <a:extLst>
            <a:ext uri="{FF2B5EF4-FFF2-40B4-BE49-F238E27FC236}">
              <a16:creationId xmlns:a16="http://schemas.microsoft.com/office/drawing/2014/main" id="{00000000-0008-0000-0800-00001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42" name="Text Box 15">
          <a:extLst>
            <a:ext uri="{FF2B5EF4-FFF2-40B4-BE49-F238E27FC236}">
              <a16:creationId xmlns:a16="http://schemas.microsoft.com/office/drawing/2014/main" id="{00000000-0008-0000-0800-00001E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43" name="Text Box 15">
          <a:extLst>
            <a:ext uri="{FF2B5EF4-FFF2-40B4-BE49-F238E27FC236}">
              <a16:creationId xmlns:a16="http://schemas.microsoft.com/office/drawing/2014/main" id="{00000000-0008-0000-0800-00001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4" name="Text Box 15">
          <a:extLst>
            <a:ext uri="{FF2B5EF4-FFF2-40B4-BE49-F238E27FC236}">
              <a16:creationId xmlns:a16="http://schemas.microsoft.com/office/drawing/2014/main" id="{00000000-0008-0000-0800-00002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5" name="Text Box 15">
          <a:extLst>
            <a:ext uri="{FF2B5EF4-FFF2-40B4-BE49-F238E27FC236}">
              <a16:creationId xmlns:a16="http://schemas.microsoft.com/office/drawing/2014/main" id="{00000000-0008-0000-0800-00002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6" name="Text Box 15">
          <a:extLst>
            <a:ext uri="{FF2B5EF4-FFF2-40B4-BE49-F238E27FC236}">
              <a16:creationId xmlns:a16="http://schemas.microsoft.com/office/drawing/2014/main" id="{00000000-0008-0000-0800-00002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7" name="Text Box 15">
          <a:extLst>
            <a:ext uri="{FF2B5EF4-FFF2-40B4-BE49-F238E27FC236}">
              <a16:creationId xmlns:a16="http://schemas.microsoft.com/office/drawing/2014/main" id="{00000000-0008-0000-0800-00002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8" name="Text Box 15">
          <a:extLst>
            <a:ext uri="{FF2B5EF4-FFF2-40B4-BE49-F238E27FC236}">
              <a16:creationId xmlns:a16="http://schemas.microsoft.com/office/drawing/2014/main" id="{00000000-0008-0000-0800-00002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49" name="Text Box 15">
          <a:extLst>
            <a:ext uri="{FF2B5EF4-FFF2-40B4-BE49-F238E27FC236}">
              <a16:creationId xmlns:a16="http://schemas.microsoft.com/office/drawing/2014/main" id="{00000000-0008-0000-0800-000025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50" name="Text Box 15">
          <a:extLst>
            <a:ext uri="{FF2B5EF4-FFF2-40B4-BE49-F238E27FC236}">
              <a16:creationId xmlns:a16="http://schemas.microsoft.com/office/drawing/2014/main" id="{00000000-0008-0000-0800-00002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1" name="Text Box 15">
          <a:extLst>
            <a:ext uri="{FF2B5EF4-FFF2-40B4-BE49-F238E27FC236}">
              <a16:creationId xmlns:a16="http://schemas.microsoft.com/office/drawing/2014/main" id="{00000000-0008-0000-0800-000027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2" name="Text Box 15">
          <a:extLst>
            <a:ext uri="{FF2B5EF4-FFF2-40B4-BE49-F238E27FC236}">
              <a16:creationId xmlns:a16="http://schemas.microsoft.com/office/drawing/2014/main" id="{00000000-0008-0000-0800-000028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53" name="Text Box 15">
          <a:extLst>
            <a:ext uri="{FF2B5EF4-FFF2-40B4-BE49-F238E27FC236}">
              <a16:creationId xmlns:a16="http://schemas.microsoft.com/office/drawing/2014/main" id="{00000000-0008-0000-0800-000029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54" name="Text Box 15">
          <a:extLst>
            <a:ext uri="{FF2B5EF4-FFF2-40B4-BE49-F238E27FC236}">
              <a16:creationId xmlns:a16="http://schemas.microsoft.com/office/drawing/2014/main" id="{00000000-0008-0000-0800-00002A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5" name="Text Box 15">
          <a:extLst>
            <a:ext uri="{FF2B5EF4-FFF2-40B4-BE49-F238E27FC236}">
              <a16:creationId xmlns:a16="http://schemas.microsoft.com/office/drawing/2014/main" id="{00000000-0008-0000-0800-00002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6" name="Text Box 15">
          <a:extLst>
            <a:ext uri="{FF2B5EF4-FFF2-40B4-BE49-F238E27FC236}">
              <a16:creationId xmlns:a16="http://schemas.microsoft.com/office/drawing/2014/main" id="{00000000-0008-0000-0800-00002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7" name="Text Box 15">
          <a:extLst>
            <a:ext uri="{FF2B5EF4-FFF2-40B4-BE49-F238E27FC236}">
              <a16:creationId xmlns:a16="http://schemas.microsoft.com/office/drawing/2014/main" id="{00000000-0008-0000-0800-00002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8" name="Text Box 15">
          <a:extLst>
            <a:ext uri="{FF2B5EF4-FFF2-40B4-BE49-F238E27FC236}">
              <a16:creationId xmlns:a16="http://schemas.microsoft.com/office/drawing/2014/main" id="{00000000-0008-0000-0800-00002E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59" name="Text Box 15">
          <a:extLst>
            <a:ext uri="{FF2B5EF4-FFF2-40B4-BE49-F238E27FC236}">
              <a16:creationId xmlns:a16="http://schemas.microsoft.com/office/drawing/2014/main" id="{00000000-0008-0000-0800-00002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60" name="Text Box 15">
          <a:extLst>
            <a:ext uri="{FF2B5EF4-FFF2-40B4-BE49-F238E27FC236}">
              <a16:creationId xmlns:a16="http://schemas.microsoft.com/office/drawing/2014/main" id="{00000000-0008-0000-0800-000030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61" name="Text Box 15">
          <a:extLst>
            <a:ext uri="{FF2B5EF4-FFF2-40B4-BE49-F238E27FC236}">
              <a16:creationId xmlns:a16="http://schemas.microsoft.com/office/drawing/2014/main" id="{00000000-0008-0000-0800-000031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2" name="Text Box 15">
          <a:extLst>
            <a:ext uri="{FF2B5EF4-FFF2-40B4-BE49-F238E27FC236}">
              <a16:creationId xmlns:a16="http://schemas.microsoft.com/office/drawing/2014/main" id="{00000000-0008-0000-0800-00003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3" name="Text Box 15">
          <a:extLst>
            <a:ext uri="{FF2B5EF4-FFF2-40B4-BE49-F238E27FC236}">
              <a16:creationId xmlns:a16="http://schemas.microsoft.com/office/drawing/2014/main" id="{00000000-0008-0000-0800-00003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4" name="Text Box 15">
          <a:extLst>
            <a:ext uri="{FF2B5EF4-FFF2-40B4-BE49-F238E27FC236}">
              <a16:creationId xmlns:a16="http://schemas.microsoft.com/office/drawing/2014/main" id="{00000000-0008-0000-0800-00003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5" name="Text Box 15">
          <a:extLst>
            <a:ext uri="{FF2B5EF4-FFF2-40B4-BE49-F238E27FC236}">
              <a16:creationId xmlns:a16="http://schemas.microsoft.com/office/drawing/2014/main" id="{00000000-0008-0000-0800-000035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6" name="Text Box 15">
          <a:extLst>
            <a:ext uri="{FF2B5EF4-FFF2-40B4-BE49-F238E27FC236}">
              <a16:creationId xmlns:a16="http://schemas.microsoft.com/office/drawing/2014/main" id="{00000000-0008-0000-0800-00003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7" name="Text Box 15">
          <a:extLst>
            <a:ext uri="{FF2B5EF4-FFF2-40B4-BE49-F238E27FC236}">
              <a16:creationId xmlns:a16="http://schemas.microsoft.com/office/drawing/2014/main" id="{00000000-0008-0000-0800-000037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68" name="Text Box 15">
          <a:extLst>
            <a:ext uri="{FF2B5EF4-FFF2-40B4-BE49-F238E27FC236}">
              <a16:creationId xmlns:a16="http://schemas.microsoft.com/office/drawing/2014/main" id="{00000000-0008-0000-0800-000038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69" name="Text Box 15">
          <a:extLst>
            <a:ext uri="{FF2B5EF4-FFF2-40B4-BE49-F238E27FC236}">
              <a16:creationId xmlns:a16="http://schemas.microsoft.com/office/drawing/2014/main" id="{00000000-0008-0000-0800-000039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0" name="Text Box 15">
          <a:extLst>
            <a:ext uri="{FF2B5EF4-FFF2-40B4-BE49-F238E27FC236}">
              <a16:creationId xmlns:a16="http://schemas.microsoft.com/office/drawing/2014/main" id="{00000000-0008-0000-0800-00003A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71" name="Text Box 15">
          <a:extLst>
            <a:ext uri="{FF2B5EF4-FFF2-40B4-BE49-F238E27FC236}">
              <a16:creationId xmlns:a16="http://schemas.microsoft.com/office/drawing/2014/main" id="{00000000-0008-0000-0800-00003B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72" name="Text Box 15">
          <a:extLst>
            <a:ext uri="{FF2B5EF4-FFF2-40B4-BE49-F238E27FC236}">
              <a16:creationId xmlns:a16="http://schemas.microsoft.com/office/drawing/2014/main" id="{00000000-0008-0000-0800-00003C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3" name="Text Box 15">
          <a:extLst>
            <a:ext uri="{FF2B5EF4-FFF2-40B4-BE49-F238E27FC236}">
              <a16:creationId xmlns:a16="http://schemas.microsoft.com/office/drawing/2014/main" id="{00000000-0008-0000-0800-00003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4" name="Text Box 15">
          <a:extLst>
            <a:ext uri="{FF2B5EF4-FFF2-40B4-BE49-F238E27FC236}">
              <a16:creationId xmlns:a16="http://schemas.microsoft.com/office/drawing/2014/main" id="{00000000-0008-0000-0800-00003E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5" name="Text Box 15">
          <a:extLst>
            <a:ext uri="{FF2B5EF4-FFF2-40B4-BE49-F238E27FC236}">
              <a16:creationId xmlns:a16="http://schemas.microsoft.com/office/drawing/2014/main" id="{00000000-0008-0000-0800-00003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6" name="Text Box 15">
          <a:extLst>
            <a:ext uri="{FF2B5EF4-FFF2-40B4-BE49-F238E27FC236}">
              <a16:creationId xmlns:a16="http://schemas.microsoft.com/office/drawing/2014/main" id="{00000000-0008-0000-0800-000040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7" name="Text Box 15">
          <a:extLst>
            <a:ext uri="{FF2B5EF4-FFF2-40B4-BE49-F238E27FC236}">
              <a16:creationId xmlns:a16="http://schemas.microsoft.com/office/drawing/2014/main" id="{00000000-0008-0000-0800-000041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8" name="Text Box 15">
          <a:extLst>
            <a:ext uri="{FF2B5EF4-FFF2-40B4-BE49-F238E27FC236}">
              <a16:creationId xmlns:a16="http://schemas.microsoft.com/office/drawing/2014/main" id="{00000000-0008-0000-0800-000042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79" name="Text Box 15">
          <a:extLst>
            <a:ext uri="{FF2B5EF4-FFF2-40B4-BE49-F238E27FC236}">
              <a16:creationId xmlns:a16="http://schemas.microsoft.com/office/drawing/2014/main" id="{00000000-0008-0000-0800-000043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0" name="Text Box 15">
          <a:extLst>
            <a:ext uri="{FF2B5EF4-FFF2-40B4-BE49-F238E27FC236}">
              <a16:creationId xmlns:a16="http://schemas.microsoft.com/office/drawing/2014/main" id="{00000000-0008-0000-0800-00004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1" name="Text Box 15">
          <a:extLst>
            <a:ext uri="{FF2B5EF4-FFF2-40B4-BE49-F238E27FC236}">
              <a16:creationId xmlns:a16="http://schemas.microsoft.com/office/drawing/2014/main" id="{00000000-0008-0000-0800-000045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2" name="Text Box 15">
          <a:extLst>
            <a:ext uri="{FF2B5EF4-FFF2-40B4-BE49-F238E27FC236}">
              <a16:creationId xmlns:a16="http://schemas.microsoft.com/office/drawing/2014/main" id="{00000000-0008-0000-0800-00004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3" name="Text Box 15">
          <a:extLst>
            <a:ext uri="{FF2B5EF4-FFF2-40B4-BE49-F238E27FC236}">
              <a16:creationId xmlns:a16="http://schemas.microsoft.com/office/drawing/2014/main" id="{00000000-0008-0000-0800-000047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4" name="Text Box 15">
          <a:extLst>
            <a:ext uri="{FF2B5EF4-FFF2-40B4-BE49-F238E27FC236}">
              <a16:creationId xmlns:a16="http://schemas.microsoft.com/office/drawing/2014/main" id="{00000000-0008-0000-0800-000048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5" name="Text Box 15">
          <a:extLst>
            <a:ext uri="{FF2B5EF4-FFF2-40B4-BE49-F238E27FC236}">
              <a16:creationId xmlns:a16="http://schemas.microsoft.com/office/drawing/2014/main" id="{00000000-0008-0000-0800-000049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6" name="Text Box 15">
          <a:extLst>
            <a:ext uri="{FF2B5EF4-FFF2-40B4-BE49-F238E27FC236}">
              <a16:creationId xmlns:a16="http://schemas.microsoft.com/office/drawing/2014/main" id="{00000000-0008-0000-0800-00004A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87" name="Text Box 15">
          <a:extLst>
            <a:ext uri="{FF2B5EF4-FFF2-40B4-BE49-F238E27FC236}">
              <a16:creationId xmlns:a16="http://schemas.microsoft.com/office/drawing/2014/main" id="{00000000-0008-0000-0800-00004B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88" name="Text Box 15">
          <a:extLst>
            <a:ext uri="{FF2B5EF4-FFF2-40B4-BE49-F238E27FC236}">
              <a16:creationId xmlns:a16="http://schemas.microsoft.com/office/drawing/2014/main" id="{00000000-0008-0000-0800-00004C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89" name="Text Box 15">
          <a:extLst>
            <a:ext uri="{FF2B5EF4-FFF2-40B4-BE49-F238E27FC236}">
              <a16:creationId xmlns:a16="http://schemas.microsoft.com/office/drawing/2014/main" id="{00000000-0008-0000-0800-00004D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90" name="Text Box 15">
          <a:extLst>
            <a:ext uri="{FF2B5EF4-FFF2-40B4-BE49-F238E27FC236}">
              <a16:creationId xmlns:a16="http://schemas.microsoft.com/office/drawing/2014/main" id="{00000000-0008-0000-0800-00004E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1" name="Text Box 15">
          <a:extLst>
            <a:ext uri="{FF2B5EF4-FFF2-40B4-BE49-F238E27FC236}">
              <a16:creationId xmlns:a16="http://schemas.microsoft.com/office/drawing/2014/main" id="{00000000-0008-0000-0800-00004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2" name="Text Box 15">
          <a:extLst>
            <a:ext uri="{FF2B5EF4-FFF2-40B4-BE49-F238E27FC236}">
              <a16:creationId xmlns:a16="http://schemas.microsoft.com/office/drawing/2014/main" id="{00000000-0008-0000-0800-000050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3" name="Text Box 15">
          <a:extLst>
            <a:ext uri="{FF2B5EF4-FFF2-40B4-BE49-F238E27FC236}">
              <a16:creationId xmlns:a16="http://schemas.microsoft.com/office/drawing/2014/main" id="{00000000-0008-0000-0800-000051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4" name="Text Box 15">
          <a:extLst>
            <a:ext uri="{FF2B5EF4-FFF2-40B4-BE49-F238E27FC236}">
              <a16:creationId xmlns:a16="http://schemas.microsoft.com/office/drawing/2014/main" id="{00000000-0008-0000-0800-000052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5" name="Text Box 15">
          <a:extLst>
            <a:ext uri="{FF2B5EF4-FFF2-40B4-BE49-F238E27FC236}">
              <a16:creationId xmlns:a16="http://schemas.microsoft.com/office/drawing/2014/main" id="{00000000-0008-0000-0800-000053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6" name="Text Box 15">
          <a:extLst>
            <a:ext uri="{FF2B5EF4-FFF2-40B4-BE49-F238E27FC236}">
              <a16:creationId xmlns:a16="http://schemas.microsoft.com/office/drawing/2014/main" id="{00000000-0008-0000-0800-000054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597" name="Text Box 15">
          <a:extLst>
            <a:ext uri="{FF2B5EF4-FFF2-40B4-BE49-F238E27FC236}">
              <a16:creationId xmlns:a16="http://schemas.microsoft.com/office/drawing/2014/main" id="{00000000-0008-0000-0800-000055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98" name="Text Box 15">
          <a:extLst>
            <a:ext uri="{FF2B5EF4-FFF2-40B4-BE49-F238E27FC236}">
              <a16:creationId xmlns:a16="http://schemas.microsoft.com/office/drawing/2014/main" id="{00000000-0008-0000-0800-00005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599" name="Text Box 15">
          <a:extLst>
            <a:ext uri="{FF2B5EF4-FFF2-40B4-BE49-F238E27FC236}">
              <a16:creationId xmlns:a16="http://schemas.microsoft.com/office/drawing/2014/main" id="{00000000-0008-0000-0800-000057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0" name="Text Box 15">
          <a:extLst>
            <a:ext uri="{FF2B5EF4-FFF2-40B4-BE49-F238E27FC236}">
              <a16:creationId xmlns:a16="http://schemas.microsoft.com/office/drawing/2014/main" id="{00000000-0008-0000-0800-000058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1" name="Text Box 15">
          <a:extLst>
            <a:ext uri="{FF2B5EF4-FFF2-40B4-BE49-F238E27FC236}">
              <a16:creationId xmlns:a16="http://schemas.microsoft.com/office/drawing/2014/main" id="{00000000-0008-0000-0800-000059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2" name="Text Box 15">
          <a:extLst>
            <a:ext uri="{FF2B5EF4-FFF2-40B4-BE49-F238E27FC236}">
              <a16:creationId xmlns:a16="http://schemas.microsoft.com/office/drawing/2014/main" id="{00000000-0008-0000-0800-00005A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3" name="Text Box 15">
          <a:extLst>
            <a:ext uri="{FF2B5EF4-FFF2-40B4-BE49-F238E27FC236}">
              <a16:creationId xmlns:a16="http://schemas.microsoft.com/office/drawing/2014/main" id="{00000000-0008-0000-0800-00005B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4" name="Text Box 15">
          <a:extLst>
            <a:ext uri="{FF2B5EF4-FFF2-40B4-BE49-F238E27FC236}">
              <a16:creationId xmlns:a16="http://schemas.microsoft.com/office/drawing/2014/main" id="{00000000-0008-0000-0800-00005C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05" name="Text Box 15">
          <a:extLst>
            <a:ext uri="{FF2B5EF4-FFF2-40B4-BE49-F238E27FC236}">
              <a16:creationId xmlns:a16="http://schemas.microsoft.com/office/drawing/2014/main" id="{00000000-0008-0000-0800-00005D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06" name="Text Box 15">
          <a:extLst>
            <a:ext uri="{FF2B5EF4-FFF2-40B4-BE49-F238E27FC236}">
              <a16:creationId xmlns:a16="http://schemas.microsoft.com/office/drawing/2014/main" id="{00000000-0008-0000-0800-00005E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7" name="Text Box 15">
          <a:extLst>
            <a:ext uri="{FF2B5EF4-FFF2-40B4-BE49-F238E27FC236}">
              <a16:creationId xmlns:a16="http://schemas.microsoft.com/office/drawing/2014/main" id="{00000000-0008-0000-0800-00005F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08" name="Text Box 15">
          <a:extLst>
            <a:ext uri="{FF2B5EF4-FFF2-40B4-BE49-F238E27FC236}">
              <a16:creationId xmlns:a16="http://schemas.microsoft.com/office/drawing/2014/main" id="{00000000-0008-0000-0800-000060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09" name="Text Box 15">
          <a:extLst>
            <a:ext uri="{FF2B5EF4-FFF2-40B4-BE49-F238E27FC236}">
              <a16:creationId xmlns:a16="http://schemas.microsoft.com/office/drawing/2014/main" id="{00000000-0008-0000-0800-000061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0" name="Text Box 15">
          <a:extLst>
            <a:ext uri="{FF2B5EF4-FFF2-40B4-BE49-F238E27FC236}">
              <a16:creationId xmlns:a16="http://schemas.microsoft.com/office/drawing/2014/main" id="{00000000-0008-0000-0800-000062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1" name="Text Box 15">
          <a:extLst>
            <a:ext uri="{FF2B5EF4-FFF2-40B4-BE49-F238E27FC236}">
              <a16:creationId xmlns:a16="http://schemas.microsoft.com/office/drawing/2014/main" id="{00000000-0008-0000-0800-000063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2" name="Text Box 15">
          <a:extLst>
            <a:ext uri="{FF2B5EF4-FFF2-40B4-BE49-F238E27FC236}">
              <a16:creationId xmlns:a16="http://schemas.microsoft.com/office/drawing/2014/main" id="{00000000-0008-0000-0800-000064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3" name="Text Box 15">
          <a:extLst>
            <a:ext uri="{FF2B5EF4-FFF2-40B4-BE49-F238E27FC236}">
              <a16:creationId xmlns:a16="http://schemas.microsoft.com/office/drawing/2014/main" id="{00000000-0008-0000-0800-000065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4" name="Text Box 15">
          <a:extLst>
            <a:ext uri="{FF2B5EF4-FFF2-40B4-BE49-F238E27FC236}">
              <a16:creationId xmlns:a16="http://schemas.microsoft.com/office/drawing/2014/main" id="{00000000-0008-0000-0800-000066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15" name="Text Box 15">
          <a:extLst>
            <a:ext uri="{FF2B5EF4-FFF2-40B4-BE49-F238E27FC236}">
              <a16:creationId xmlns:a16="http://schemas.microsoft.com/office/drawing/2014/main" id="{00000000-0008-0000-0800-00006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16" name="Text Box 15">
          <a:extLst>
            <a:ext uri="{FF2B5EF4-FFF2-40B4-BE49-F238E27FC236}">
              <a16:creationId xmlns:a16="http://schemas.microsoft.com/office/drawing/2014/main" id="{00000000-0008-0000-0800-000068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17" name="Text Box 15">
          <a:extLst>
            <a:ext uri="{FF2B5EF4-FFF2-40B4-BE49-F238E27FC236}">
              <a16:creationId xmlns:a16="http://schemas.microsoft.com/office/drawing/2014/main" id="{00000000-0008-0000-0800-000069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18" name="Text Box 15">
          <a:extLst>
            <a:ext uri="{FF2B5EF4-FFF2-40B4-BE49-F238E27FC236}">
              <a16:creationId xmlns:a16="http://schemas.microsoft.com/office/drawing/2014/main" id="{00000000-0008-0000-0800-00006A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19" name="Text Box 15">
          <a:extLst>
            <a:ext uri="{FF2B5EF4-FFF2-40B4-BE49-F238E27FC236}">
              <a16:creationId xmlns:a16="http://schemas.microsoft.com/office/drawing/2014/main" id="{00000000-0008-0000-0800-00006B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20" name="Text Box 15">
          <a:extLst>
            <a:ext uri="{FF2B5EF4-FFF2-40B4-BE49-F238E27FC236}">
              <a16:creationId xmlns:a16="http://schemas.microsoft.com/office/drawing/2014/main" id="{00000000-0008-0000-0800-00006C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21" name="Text Box 15">
          <a:extLst>
            <a:ext uri="{FF2B5EF4-FFF2-40B4-BE49-F238E27FC236}">
              <a16:creationId xmlns:a16="http://schemas.microsoft.com/office/drawing/2014/main" id="{00000000-0008-0000-0800-00006D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22" name="Text Box 15">
          <a:extLst>
            <a:ext uri="{FF2B5EF4-FFF2-40B4-BE49-F238E27FC236}">
              <a16:creationId xmlns:a16="http://schemas.microsoft.com/office/drawing/2014/main" id="{00000000-0008-0000-0800-00006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23" name="Text Box 15">
          <a:extLst>
            <a:ext uri="{FF2B5EF4-FFF2-40B4-BE49-F238E27FC236}">
              <a16:creationId xmlns:a16="http://schemas.microsoft.com/office/drawing/2014/main" id="{00000000-0008-0000-0800-00006F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24" name="Text Box 15">
          <a:extLst>
            <a:ext uri="{FF2B5EF4-FFF2-40B4-BE49-F238E27FC236}">
              <a16:creationId xmlns:a16="http://schemas.microsoft.com/office/drawing/2014/main" id="{00000000-0008-0000-0800-000070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25" name="Text Box 15">
          <a:extLst>
            <a:ext uri="{FF2B5EF4-FFF2-40B4-BE49-F238E27FC236}">
              <a16:creationId xmlns:a16="http://schemas.microsoft.com/office/drawing/2014/main" id="{00000000-0008-0000-0800-000071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26" name="Text Box 15">
          <a:extLst>
            <a:ext uri="{FF2B5EF4-FFF2-40B4-BE49-F238E27FC236}">
              <a16:creationId xmlns:a16="http://schemas.microsoft.com/office/drawing/2014/main" id="{00000000-0008-0000-0800-000072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27" name="Text Box 15">
          <a:extLst>
            <a:ext uri="{FF2B5EF4-FFF2-40B4-BE49-F238E27FC236}">
              <a16:creationId xmlns:a16="http://schemas.microsoft.com/office/drawing/2014/main" id="{00000000-0008-0000-0800-000073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28" name="Text Box 15">
          <a:extLst>
            <a:ext uri="{FF2B5EF4-FFF2-40B4-BE49-F238E27FC236}">
              <a16:creationId xmlns:a16="http://schemas.microsoft.com/office/drawing/2014/main" id="{00000000-0008-0000-0800-000074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29" name="Text Box 15">
          <a:extLst>
            <a:ext uri="{FF2B5EF4-FFF2-40B4-BE49-F238E27FC236}">
              <a16:creationId xmlns:a16="http://schemas.microsoft.com/office/drawing/2014/main" id="{00000000-0008-0000-0800-000075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30" name="Text Box 15">
          <a:extLst>
            <a:ext uri="{FF2B5EF4-FFF2-40B4-BE49-F238E27FC236}">
              <a16:creationId xmlns:a16="http://schemas.microsoft.com/office/drawing/2014/main" id="{00000000-0008-0000-0800-000076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31" name="Text Box 15">
          <a:extLst>
            <a:ext uri="{FF2B5EF4-FFF2-40B4-BE49-F238E27FC236}">
              <a16:creationId xmlns:a16="http://schemas.microsoft.com/office/drawing/2014/main" id="{00000000-0008-0000-0800-00007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32" name="Text Box 15">
          <a:extLst>
            <a:ext uri="{FF2B5EF4-FFF2-40B4-BE49-F238E27FC236}">
              <a16:creationId xmlns:a16="http://schemas.microsoft.com/office/drawing/2014/main" id="{00000000-0008-0000-0800-000078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33" name="Text Box 15">
          <a:extLst>
            <a:ext uri="{FF2B5EF4-FFF2-40B4-BE49-F238E27FC236}">
              <a16:creationId xmlns:a16="http://schemas.microsoft.com/office/drawing/2014/main" id="{00000000-0008-0000-0800-00007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4" name="Text Box 15">
          <a:extLst>
            <a:ext uri="{FF2B5EF4-FFF2-40B4-BE49-F238E27FC236}">
              <a16:creationId xmlns:a16="http://schemas.microsoft.com/office/drawing/2014/main" id="{00000000-0008-0000-0800-00007A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5" name="Text Box 15">
          <a:extLst>
            <a:ext uri="{FF2B5EF4-FFF2-40B4-BE49-F238E27FC236}">
              <a16:creationId xmlns:a16="http://schemas.microsoft.com/office/drawing/2014/main" id="{00000000-0008-0000-0800-00007B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6" name="Text Box 15">
          <a:extLst>
            <a:ext uri="{FF2B5EF4-FFF2-40B4-BE49-F238E27FC236}">
              <a16:creationId xmlns:a16="http://schemas.microsoft.com/office/drawing/2014/main" id="{00000000-0008-0000-0800-00007C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7" name="Text Box 15">
          <a:extLst>
            <a:ext uri="{FF2B5EF4-FFF2-40B4-BE49-F238E27FC236}">
              <a16:creationId xmlns:a16="http://schemas.microsoft.com/office/drawing/2014/main" id="{00000000-0008-0000-0800-00007D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8" name="Text Box 15">
          <a:extLst>
            <a:ext uri="{FF2B5EF4-FFF2-40B4-BE49-F238E27FC236}">
              <a16:creationId xmlns:a16="http://schemas.microsoft.com/office/drawing/2014/main" id="{00000000-0008-0000-0800-00007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39" name="Text Box 15">
          <a:extLst>
            <a:ext uri="{FF2B5EF4-FFF2-40B4-BE49-F238E27FC236}">
              <a16:creationId xmlns:a16="http://schemas.microsoft.com/office/drawing/2014/main" id="{00000000-0008-0000-0800-00007F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40" name="Text Box 15">
          <a:extLst>
            <a:ext uri="{FF2B5EF4-FFF2-40B4-BE49-F238E27FC236}">
              <a16:creationId xmlns:a16="http://schemas.microsoft.com/office/drawing/2014/main" id="{00000000-0008-0000-0800-00008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1" name="Text Box 15">
          <a:extLst>
            <a:ext uri="{FF2B5EF4-FFF2-40B4-BE49-F238E27FC236}">
              <a16:creationId xmlns:a16="http://schemas.microsoft.com/office/drawing/2014/main" id="{00000000-0008-0000-0800-000081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2" name="Text Box 15">
          <a:extLst>
            <a:ext uri="{FF2B5EF4-FFF2-40B4-BE49-F238E27FC236}">
              <a16:creationId xmlns:a16="http://schemas.microsoft.com/office/drawing/2014/main" id="{00000000-0008-0000-0800-000082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43" name="Text Box 15">
          <a:extLst>
            <a:ext uri="{FF2B5EF4-FFF2-40B4-BE49-F238E27FC236}">
              <a16:creationId xmlns:a16="http://schemas.microsoft.com/office/drawing/2014/main" id="{00000000-0008-0000-0800-000083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44" name="Text Box 15">
          <a:extLst>
            <a:ext uri="{FF2B5EF4-FFF2-40B4-BE49-F238E27FC236}">
              <a16:creationId xmlns:a16="http://schemas.microsoft.com/office/drawing/2014/main" id="{00000000-0008-0000-0800-000084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5" name="Text Box 15">
          <a:extLst>
            <a:ext uri="{FF2B5EF4-FFF2-40B4-BE49-F238E27FC236}">
              <a16:creationId xmlns:a16="http://schemas.microsoft.com/office/drawing/2014/main" id="{00000000-0008-0000-0800-000085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6" name="Text Box 15">
          <a:extLst>
            <a:ext uri="{FF2B5EF4-FFF2-40B4-BE49-F238E27FC236}">
              <a16:creationId xmlns:a16="http://schemas.microsoft.com/office/drawing/2014/main" id="{00000000-0008-0000-0800-000086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7" name="Text Box 15">
          <a:extLst>
            <a:ext uri="{FF2B5EF4-FFF2-40B4-BE49-F238E27FC236}">
              <a16:creationId xmlns:a16="http://schemas.microsoft.com/office/drawing/2014/main" id="{00000000-0008-0000-0800-00008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8" name="Text Box 15">
          <a:extLst>
            <a:ext uri="{FF2B5EF4-FFF2-40B4-BE49-F238E27FC236}">
              <a16:creationId xmlns:a16="http://schemas.microsoft.com/office/drawing/2014/main" id="{00000000-0008-0000-0800-000088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49" name="Text Box 15">
          <a:extLst>
            <a:ext uri="{FF2B5EF4-FFF2-40B4-BE49-F238E27FC236}">
              <a16:creationId xmlns:a16="http://schemas.microsoft.com/office/drawing/2014/main" id="{00000000-0008-0000-0800-00008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50" name="Text Box 15">
          <a:extLst>
            <a:ext uri="{FF2B5EF4-FFF2-40B4-BE49-F238E27FC236}">
              <a16:creationId xmlns:a16="http://schemas.microsoft.com/office/drawing/2014/main" id="{00000000-0008-0000-0800-00008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51" name="Text Box 15">
          <a:extLst>
            <a:ext uri="{FF2B5EF4-FFF2-40B4-BE49-F238E27FC236}">
              <a16:creationId xmlns:a16="http://schemas.microsoft.com/office/drawing/2014/main" id="{00000000-0008-0000-0800-00008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2" name="Text Box 15">
          <a:extLst>
            <a:ext uri="{FF2B5EF4-FFF2-40B4-BE49-F238E27FC236}">
              <a16:creationId xmlns:a16="http://schemas.microsoft.com/office/drawing/2014/main" id="{00000000-0008-0000-0800-00008C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3" name="Text Box 15">
          <a:extLst>
            <a:ext uri="{FF2B5EF4-FFF2-40B4-BE49-F238E27FC236}">
              <a16:creationId xmlns:a16="http://schemas.microsoft.com/office/drawing/2014/main" id="{00000000-0008-0000-0800-00008D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4" name="Text Box 15">
          <a:extLst>
            <a:ext uri="{FF2B5EF4-FFF2-40B4-BE49-F238E27FC236}">
              <a16:creationId xmlns:a16="http://schemas.microsoft.com/office/drawing/2014/main" id="{00000000-0008-0000-0800-00008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5" name="Text Box 15">
          <a:extLst>
            <a:ext uri="{FF2B5EF4-FFF2-40B4-BE49-F238E27FC236}">
              <a16:creationId xmlns:a16="http://schemas.microsoft.com/office/drawing/2014/main" id="{00000000-0008-0000-0800-00008F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6" name="Text Box 15">
          <a:extLst>
            <a:ext uri="{FF2B5EF4-FFF2-40B4-BE49-F238E27FC236}">
              <a16:creationId xmlns:a16="http://schemas.microsoft.com/office/drawing/2014/main" id="{00000000-0008-0000-0800-00009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7" name="Text Box 15">
          <a:extLst>
            <a:ext uri="{FF2B5EF4-FFF2-40B4-BE49-F238E27FC236}">
              <a16:creationId xmlns:a16="http://schemas.microsoft.com/office/drawing/2014/main" id="{00000000-0008-0000-0800-00009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58" name="Text Box 15">
          <a:extLst>
            <a:ext uri="{FF2B5EF4-FFF2-40B4-BE49-F238E27FC236}">
              <a16:creationId xmlns:a16="http://schemas.microsoft.com/office/drawing/2014/main" id="{00000000-0008-0000-0800-00009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59" name="Text Box 15">
          <a:extLst>
            <a:ext uri="{FF2B5EF4-FFF2-40B4-BE49-F238E27FC236}">
              <a16:creationId xmlns:a16="http://schemas.microsoft.com/office/drawing/2014/main" id="{00000000-0008-0000-0800-000093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0" name="Text Box 15">
          <a:extLst>
            <a:ext uri="{FF2B5EF4-FFF2-40B4-BE49-F238E27FC236}">
              <a16:creationId xmlns:a16="http://schemas.microsoft.com/office/drawing/2014/main" id="{00000000-0008-0000-0800-000094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61" name="Text Box 15">
          <a:extLst>
            <a:ext uri="{FF2B5EF4-FFF2-40B4-BE49-F238E27FC236}">
              <a16:creationId xmlns:a16="http://schemas.microsoft.com/office/drawing/2014/main" id="{00000000-0008-0000-0800-000095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62" name="Text Box 15">
          <a:extLst>
            <a:ext uri="{FF2B5EF4-FFF2-40B4-BE49-F238E27FC236}">
              <a16:creationId xmlns:a16="http://schemas.microsoft.com/office/drawing/2014/main" id="{00000000-0008-0000-0800-000096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3" name="Text Box 15">
          <a:extLst>
            <a:ext uri="{FF2B5EF4-FFF2-40B4-BE49-F238E27FC236}">
              <a16:creationId xmlns:a16="http://schemas.microsoft.com/office/drawing/2014/main" id="{00000000-0008-0000-0800-000097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4" name="Text Box 15">
          <a:extLst>
            <a:ext uri="{FF2B5EF4-FFF2-40B4-BE49-F238E27FC236}">
              <a16:creationId xmlns:a16="http://schemas.microsoft.com/office/drawing/2014/main" id="{00000000-0008-0000-0800-000098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5" name="Text Box 15">
          <a:extLst>
            <a:ext uri="{FF2B5EF4-FFF2-40B4-BE49-F238E27FC236}">
              <a16:creationId xmlns:a16="http://schemas.microsoft.com/office/drawing/2014/main" id="{00000000-0008-0000-0800-00009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6" name="Text Box 15">
          <a:extLst>
            <a:ext uri="{FF2B5EF4-FFF2-40B4-BE49-F238E27FC236}">
              <a16:creationId xmlns:a16="http://schemas.microsoft.com/office/drawing/2014/main" id="{00000000-0008-0000-0800-00009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7" name="Text Box 15">
          <a:extLst>
            <a:ext uri="{FF2B5EF4-FFF2-40B4-BE49-F238E27FC236}">
              <a16:creationId xmlns:a16="http://schemas.microsoft.com/office/drawing/2014/main" id="{00000000-0008-0000-0800-00009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8" name="Text Box 15">
          <a:extLst>
            <a:ext uri="{FF2B5EF4-FFF2-40B4-BE49-F238E27FC236}">
              <a16:creationId xmlns:a16="http://schemas.microsoft.com/office/drawing/2014/main" id="{00000000-0008-0000-0800-00009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69" name="Text Box 15">
          <a:extLst>
            <a:ext uri="{FF2B5EF4-FFF2-40B4-BE49-F238E27FC236}">
              <a16:creationId xmlns:a16="http://schemas.microsoft.com/office/drawing/2014/main" id="{00000000-0008-0000-0800-00009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0" name="Text Box 15">
          <a:extLst>
            <a:ext uri="{FF2B5EF4-FFF2-40B4-BE49-F238E27FC236}">
              <a16:creationId xmlns:a16="http://schemas.microsoft.com/office/drawing/2014/main" id="{00000000-0008-0000-0800-00009E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1" name="Text Box 15">
          <a:extLst>
            <a:ext uri="{FF2B5EF4-FFF2-40B4-BE49-F238E27FC236}">
              <a16:creationId xmlns:a16="http://schemas.microsoft.com/office/drawing/2014/main" id="{00000000-0008-0000-0800-00009F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2" name="Text Box 15">
          <a:extLst>
            <a:ext uri="{FF2B5EF4-FFF2-40B4-BE49-F238E27FC236}">
              <a16:creationId xmlns:a16="http://schemas.microsoft.com/office/drawing/2014/main" id="{00000000-0008-0000-0800-0000A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3" name="Text Box 15">
          <a:extLst>
            <a:ext uri="{FF2B5EF4-FFF2-40B4-BE49-F238E27FC236}">
              <a16:creationId xmlns:a16="http://schemas.microsoft.com/office/drawing/2014/main" id="{00000000-0008-0000-0800-0000A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4" name="Text Box 15">
          <a:extLst>
            <a:ext uri="{FF2B5EF4-FFF2-40B4-BE49-F238E27FC236}">
              <a16:creationId xmlns:a16="http://schemas.microsoft.com/office/drawing/2014/main" id="{00000000-0008-0000-0800-0000A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5" name="Text Box 15">
          <a:extLst>
            <a:ext uri="{FF2B5EF4-FFF2-40B4-BE49-F238E27FC236}">
              <a16:creationId xmlns:a16="http://schemas.microsoft.com/office/drawing/2014/main" id="{00000000-0008-0000-0800-0000A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6" name="Text Box 15">
          <a:extLst>
            <a:ext uri="{FF2B5EF4-FFF2-40B4-BE49-F238E27FC236}">
              <a16:creationId xmlns:a16="http://schemas.microsoft.com/office/drawing/2014/main" id="{00000000-0008-0000-0800-0000A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77" name="Text Box 15">
          <a:extLst>
            <a:ext uri="{FF2B5EF4-FFF2-40B4-BE49-F238E27FC236}">
              <a16:creationId xmlns:a16="http://schemas.microsoft.com/office/drawing/2014/main" id="{00000000-0008-0000-0800-0000A5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78" name="Text Box 15">
          <a:extLst>
            <a:ext uri="{FF2B5EF4-FFF2-40B4-BE49-F238E27FC236}">
              <a16:creationId xmlns:a16="http://schemas.microsoft.com/office/drawing/2014/main" id="{00000000-0008-0000-0800-0000A6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79" name="Text Box 15">
          <a:extLst>
            <a:ext uri="{FF2B5EF4-FFF2-40B4-BE49-F238E27FC236}">
              <a16:creationId xmlns:a16="http://schemas.microsoft.com/office/drawing/2014/main" id="{00000000-0008-0000-0800-0000A7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80" name="Text Box 15">
          <a:extLst>
            <a:ext uri="{FF2B5EF4-FFF2-40B4-BE49-F238E27FC236}">
              <a16:creationId xmlns:a16="http://schemas.microsoft.com/office/drawing/2014/main" id="{00000000-0008-0000-0800-0000A8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1" name="Text Box 15">
          <a:extLst>
            <a:ext uri="{FF2B5EF4-FFF2-40B4-BE49-F238E27FC236}">
              <a16:creationId xmlns:a16="http://schemas.microsoft.com/office/drawing/2014/main" id="{00000000-0008-0000-0800-0000A9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2" name="Text Box 15">
          <a:extLst>
            <a:ext uri="{FF2B5EF4-FFF2-40B4-BE49-F238E27FC236}">
              <a16:creationId xmlns:a16="http://schemas.microsoft.com/office/drawing/2014/main" id="{00000000-0008-0000-0800-0000AA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3" name="Text Box 15">
          <a:extLst>
            <a:ext uri="{FF2B5EF4-FFF2-40B4-BE49-F238E27FC236}">
              <a16:creationId xmlns:a16="http://schemas.microsoft.com/office/drawing/2014/main" id="{00000000-0008-0000-0800-0000AB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4" name="Text Box 15">
          <a:extLst>
            <a:ext uri="{FF2B5EF4-FFF2-40B4-BE49-F238E27FC236}">
              <a16:creationId xmlns:a16="http://schemas.microsoft.com/office/drawing/2014/main" id="{00000000-0008-0000-0800-0000AC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5" name="Text Box 15">
          <a:extLst>
            <a:ext uri="{FF2B5EF4-FFF2-40B4-BE49-F238E27FC236}">
              <a16:creationId xmlns:a16="http://schemas.microsoft.com/office/drawing/2014/main" id="{00000000-0008-0000-0800-0000AD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6" name="Text Box 15">
          <a:extLst>
            <a:ext uri="{FF2B5EF4-FFF2-40B4-BE49-F238E27FC236}">
              <a16:creationId xmlns:a16="http://schemas.microsoft.com/office/drawing/2014/main" id="{00000000-0008-0000-0800-0000AE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87" name="Text Box 15">
          <a:extLst>
            <a:ext uri="{FF2B5EF4-FFF2-40B4-BE49-F238E27FC236}">
              <a16:creationId xmlns:a16="http://schemas.microsoft.com/office/drawing/2014/main" id="{00000000-0008-0000-0800-0000AF020000}"/>
            </a:ext>
          </a:extLst>
        </xdr:cNvPr>
        <xdr:cNvSpPr txBox="1">
          <a:spLocks noChangeArrowheads="1"/>
        </xdr:cNvSpPr>
      </xdr:nvSpPr>
      <xdr:spPr bwMode="auto">
        <a:xfrm>
          <a:off x="9374909"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88" name="Text Box 15">
          <a:extLst>
            <a:ext uri="{FF2B5EF4-FFF2-40B4-BE49-F238E27FC236}">
              <a16:creationId xmlns:a16="http://schemas.microsoft.com/office/drawing/2014/main" id="{00000000-0008-0000-0800-0000B0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89" name="Text Box 15">
          <a:extLst>
            <a:ext uri="{FF2B5EF4-FFF2-40B4-BE49-F238E27FC236}">
              <a16:creationId xmlns:a16="http://schemas.microsoft.com/office/drawing/2014/main" id="{00000000-0008-0000-0800-0000B1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0" name="Text Box 15">
          <a:extLst>
            <a:ext uri="{FF2B5EF4-FFF2-40B4-BE49-F238E27FC236}">
              <a16:creationId xmlns:a16="http://schemas.microsoft.com/office/drawing/2014/main" id="{00000000-0008-0000-0800-0000B2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1" name="Text Box 15">
          <a:extLst>
            <a:ext uri="{FF2B5EF4-FFF2-40B4-BE49-F238E27FC236}">
              <a16:creationId xmlns:a16="http://schemas.microsoft.com/office/drawing/2014/main" id="{00000000-0008-0000-0800-0000B3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2" name="Text Box 15">
          <a:extLst>
            <a:ext uri="{FF2B5EF4-FFF2-40B4-BE49-F238E27FC236}">
              <a16:creationId xmlns:a16="http://schemas.microsoft.com/office/drawing/2014/main" id="{00000000-0008-0000-0800-0000B4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3" name="Text Box 15">
          <a:extLst>
            <a:ext uri="{FF2B5EF4-FFF2-40B4-BE49-F238E27FC236}">
              <a16:creationId xmlns:a16="http://schemas.microsoft.com/office/drawing/2014/main" id="{00000000-0008-0000-0800-0000B5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4" name="Text Box 15">
          <a:extLst>
            <a:ext uri="{FF2B5EF4-FFF2-40B4-BE49-F238E27FC236}">
              <a16:creationId xmlns:a16="http://schemas.microsoft.com/office/drawing/2014/main" id="{00000000-0008-0000-0800-0000B6020000}"/>
            </a:ext>
          </a:extLst>
        </xdr:cNvPr>
        <xdr:cNvSpPr txBox="1">
          <a:spLocks noChangeArrowheads="1"/>
        </xdr:cNvSpPr>
      </xdr:nvSpPr>
      <xdr:spPr bwMode="auto">
        <a:xfrm>
          <a:off x="12790343" y="123651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695" name="Text Box 15">
          <a:extLst>
            <a:ext uri="{FF2B5EF4-FFF2-40B4-BE49-F238E27FC236}">
              <a16:creationId xmlns:a16="http://schemas.microsoft.com/office/drawing/2014/main" id="{00000000-0008-0000-0800-0000B7020000}"/>
            </a:ext>
          </a:extLst>
        </xdr:cNvPr>
        <xdr:cNvSpPr txBox="1">
          <a:spLocks noChangeArrowheads="1"/>
        </xdr:cNvSpPr>
      </xdr:nvSpPr>
      <xdr:spPr bwMode="auto">
        <a:xfrm>
          <a:off x="9374909"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7" name="Text Box 15">
          <a:extLst>
            <a:ext uri="{FF2B5EF4-FFF2-40B4-BE49-F238E27FC236}">
              <a16:creationId xmlns:a16="http://schemas.microsoft.com/office/drawing/2014/main" id="{00000000-0008-0000-0800-0000B9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698" name="Text Box 15">
          <a:extLst>
            <a:ext uri="{FF2B5EF4-FFF2-40B4-BE49-F238E27FC236}">
              <a16:creationId xmlns:a16="http://schemas.microsoft.com/office/drawing/2014/main" id="{00000000-0008-0000-0800-0000BA020000}"/>
            </a:ext>
          </a:extLst>
        </xdr:cNvPr>
        <xdr:cNvSpPr txBox="1">
          <a:spLocks noChangeArrowheads="1"/>
        </xdr:cNvSpPr>
      </xdr:nvSpPr>
      <xdr:spPr bwMode="auto">
        <a:xfrm>
          <a:off x="12790343" y="1287000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331"/>
    <xdr:sp macro="" textlink="">
      <xdr:nvSpPr>
        <xdr:cNvPr id="696" name="Text Box 15">
          <a:extLst>
            <a:ext uri="{FF2B5EF4-FFF2-40B4-BE49-F238E27FC236}">
              <a16:creationId xmlns:a16="http://schemas.microsoft.com/office/drawing/2014/main" id="{00000000-0008-0000-0800-0000B8020000}"/>
            </a:ext>
          </a:extLst>
        </xdr:cNvPr>
        <xdr:cNvSpPr txBox="1">
          <a:spLocks noChangeArrowheads="1"/>
        </xdr:cNvSpPr>
      </xdr:nvSpPr>
      <xdr:spPr bwMode="auto">
        <a:xfrm>
          <a:off x="8980714" y="7036254"/>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699" name="Text Box 16">
          <a:extLst>
            <a:ext uri="{FF2B5EF4-FFF2-40B4-BE49-F238E27FC236}">
              <a16:creationId xmlns:a16="http://schemas.microsoft.com/office/drawing/2014/main" id="{00000000-0008-0000-0800-0000BB020000}"/>
            </a:ext>
          </a:extLst>
        </xdr:cNvPr>
        <xdr:cNvSpPr txBox="1">
          <a:spLocks noChangeArrowheads="1"/>
        </xdr:cNvSpPr>
      </xdr:nvSpPr>
      <xdr:spPr bwMode="auto">
        <a:xfrm>
          <a:off x="8980714" y="73070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00" name="Text Box 17">
          <a:extLst>
            <a:ext uri="{FF2B5EF4-FFF2-40B4-BE49-F238E27FC236}">
              <a16:creationId xmlns:a16="http://schemas.microsoft.com/office/drawing/2014/main" id="{00000000-0008-0000-0800-0000BC020000}"/>
            </a:ext>
          </a:extLst>
        </xdr:cNvPr>
        <xdr:cNvSpPr txBox="1">
          <a:spLocks noChangeArrowheads="1"/>
        </xdr:cNvSpPr>
      </xdr:nvSpPr>
      <xdr:spPr bwMode="auto">
        <a:xfrm>
          <a:off x="8980714" y="73070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01" name="Text Box 18">
          <a:extLst>
            <a:ext uri="{FF2B5EF4-FFF2-40B4-BE49-F238E27FC236}">
              <a16:creationId xmlns:a16="http://schemas.microsoft.com/office/drawing/2014/main" id="{00000000-0008-0000-0800-0000BD020000}"/>
            </a:ext>
          </a:extLst>
        </xdr:cNvPr>
        <xdr:cNvSpPr txBox="1">
          <a:spLocks noChangeArrowheads="1"/>
        </xdr:cNvSpPr>
      </xdr:nvSpPr>
      <xdr:spPr bwMode="auto">
        <a:xfrm>
          <a:off x="8980714" y="73070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02" name="Text Box 19">
          <a:extLst>
            <a:ext uri="{FF2B5EF4-FFF2-40B4-BE49-F238E27FC236}">
              <a16:creationId xmlns:a16="http://schemas.microsoft.com/office/drawing/2014/main" id="{00000000-0008-0000-0800-0000BE020000}"/>
            </a:ext>
          </a:extLst>
        </xdr:cNvPr>
        <xdr:cNvSpPr txBox="1">
          <a:spLocks noChangeArrowheads="1"/>
        </xdr:cNvSpPr>
      </xdr:nvSpPr>
      <xdr:spPr bwMode="auto">
        <a:xfrm>
          <a:off x="8980714" y="73070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3" name="Text Box 15">
          <a:extLst>
            <a:ext uri="{FF2B5EF4-FFF2-40B4-BE49-F238E27FC236}">
              <a16:creationId xmlns:a16="http://schemas.microsoft.com/office/drawing/2014/main" id="{00000000-0008-0000-0800-0000BF020000}"/>
            </a:ext>
          </a:extLst>
        </xdr:cNvPr>
        <xdr:cNvSpPr txBox="1">
          <a:spLocks noChangeArrowheads="1"/>
        </xdr:cNvSpPr>
      </xdr:nvSpPr>
      <xdr:spPr bwMode="auto">
        <a:xfrm>
          <a:off x="8980714" y="78118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4" name="Text Box 15">
          <a:extLst>
            <a:ext uri="{FF2B5EF4-FFF2-40B4-BE49-F238E27FC236}">
              <a16:creationId xmlns:a16="http://schemas.microsoft.com/office/drawing/2014/main" id="{00000000-0008-0000-0800-0000C0020000}"/>
            </a:ext>
          </a:extLst>
        </xdr:cNvPr>
        <xdr:cNvSpPr txBox="1">
          <a:spLocks noChangeArrowheads="1"/>
        </xdr:cNvSpPr>
      </xdr:nvSpPr>
      <xdr:spPr bwMode="auto">
        <a:xfrm>
          <a:off x="8980714" y="113769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5" name="Text Box 15">
          <a:extLst>
            <a:ext uri="{FF2B5EF4-FFF2-40B4-BE49-F238E27FC236}">
              <a16:creationId xmlns:a16="http://schemas.microsoft.com/office/drawing/2014/main" id="{00000000-0008-0000-0800-0000C1020000}"/>
            </a:ext>
          </a:extLst>
        </xdr:cNvPr>
        <xdr:cNvSpPr txBox="1">
          <a:spLocks noChangeArrowheads="1"/>
        </xdr:cNvSpPr>
      </xdr:nvSpPr>
      <xdr:spPr bwMode="auto">
        <a:xfrm>
          <a:off x="8980714" y="113769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6" name="Text Box 15">
          <a:extLst>
            <a:ext uri="{FF2B5EF4-FFF2-40B4-BE49-F238E27FC236}">
              <a16:creationId xmlns:a16="http://schemas.microsoft.com/office/drawing/2014/main" id="{00000000-0008-0000-0800-0000C2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7" name="Text Box 15">
          <a:extLst>
            <a:ext uri="{FF2B5EF4-FFF2-40B4-BE49-F238E27FC236}">
              <a16:creationId xmlns:a16="http://schemas.microsoft.com/office/drawing/2014/main" id="{00000000-0008-0000-0800-0000C3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8" name="Text Box 15">
          <a:extLst>
            <a:ext uri="{FF2B5EF4-FFF2-40B4-BE49-F238E27FC236}">
              <a16:creationId xmlns:a16="http://schemas.microsoft.com/office/drawing/2014/main" id="{00000000-0008-0000-0800-0000C4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09" name="Text Box 15">
          <a:extLst>
            <a:ext uri="{FF2B5EF4-FFF2-40B4-BE49-F238E27FC236}">
              <a16:creationId xmlns:a16="http://schemas.microsoft.com/office/drawing/2014/main" id="{00000000-0008-0000-0800-0000C5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0" name="Text Box 15">
          <a:extLst>
            <a:ext uri="{FF2B5EF4-FFF2-40B4-BE49-F238E27FC236}">
              <a16:creationId xmlns:a16="http://schemas.microsoft.com/office/drawing/2014/main" id="{00000000-0008-0000-0800-0000C6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1" name="Text Box 15">
          <a:extLst>
            <a:ext uri="{FF2B5EF4-FFF2-40B4-BE49-F238E27FC236}">
              <a16:creationId xmlns:a16="http://schemas.microsoft.com/office/drawing/2014/main" id="{00000000-0008-0000-0800-0000C7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2" name="Text Box 15">
          <a:extLst>
            <a:ext uri="{FF2B5EF4-FFF2-40B4-BE49-F238E27FC236}">
              <a16:creationId xmlns:a16="http://schemas.microsoft.com/office/drawing/2014/main" id="{00000000-0008-0000-0800-0000C8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3" name="Text Box 15">
          <a:extLst>
            <a:ext uri="{FF2B5EF4-FFF2-40B4-BE49-F238E27FC236}">
              <a16:creationId xmlns:a16="http://schemas.microsoft.com/office/drawing/2014/main" id="{00000000-0008-0000-0800-0000C9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4" name="Text Box 15">
          <a:extLst>
            <a:ext uri="{FF2B5EF4-FFF2-40B4-BE49-F238E27FC236}">
              <a16:creationId xmlns:a16="http://schemas.microsoft.com/office/drawing/2014/main" id="{00000000-0008-0000-0800-0000CA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5" name="Text Box 15">
          <a:extLst>
            <a:ext uri="{FF2B5EF4-FFF2-40B4-BE49-F238E27FC236}">
              <a16:creationId xmlns:a16="http://schemas.microsoft.com/office/drawing/2014/main" id="{00000000-0008-0000-0800-0000CB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6" name="Text Box 15">
          <a:extLst>
            <a:ext uri="{FF2B5EF4-FFF2-40B4-BE49-F238E27FC236}">
              <a16:creationId xmlns:a16="http://schemas.microsoft.com/office/drawing/2014/main" id="{00000000-0008-0000-0800-0000CC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xdr:row>
      <xdr:rowOff>504825</xdr:rowOff>
    </xdr:from>
    <xdr:ext cx="95250" cy="444014"/>
    <xdr:sp macro="" textlink="">
      <xdr:nvSpPr>
        <xdr:cNvPr id="717" name="Text Box 15">
          <a:extLst>
            <a:ext uri="{FF2B5EF4-FFF2-40B4-BE49-F238E27FC236}">
              <a16:creationId xmlns:a16="http://schemas.microsoft.com/office/drawing/2014/main" id="{00000000-0008-0000-0800-0000CD020000}"/>
            </a:ext>
          </a:extLst>
        </xdr:cNvPr>
        <xdr:cNvSpPr txBox="1">
          <a:spLocks noChangeArrowheads="1"/>
        </xdr:cNvSpPr>
      </xdr:nvSpPr>
      <xdr:spPr bwMode="auto">
        <a:xfrm>
          <a:off x="8960145" y="857892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8" name="Text Box 15">
          <a:extLst>
            <a:ext uri="{FF2B5EF4-FFF2-40B4-BE49-F238E27FC236}">
              <a16:creationId xmlns:a16="http://schemas.microsoft.com/office/drawing/2014/main" id="{00000000-0008-0000-0800-0000CE020000}"/>
            </a:ext>
          </a:extLst>
        </xdr:cNvPr>
        <xdr:cNvSpPr txBox="1">
          <a:spLocks noChangeArrowheads="1"/>
        </xdr:cNvSpPr>
      </xdr:nvSpPr>
      <xdr:spPr bwMode="auto">
        <a:xfrm>
          <a:off x="8960145"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19" name="Text Box 15">
          <a:extLst>
            <a:ext uri="{FF2B5EF4-FFF2-40B4-BE49-F238E27FC236}">
              <a16:creationId xmlns:a16="http://schemas.microsoft.com/office/drawing/2014/main" id="{00000000-0008-0000-0800-0000CF020000}"/>
            </a:ext>
          </a:extLst>
        </xdr:cNvPr>
        <xdr:cNvSpPr txBox="1">
          <a:spLocks noChangeArrowheads="1"/>
        </xdr:cNvSpPr>
      </xdr:nvSpPr>
      <xdr:spPr bwMode="auto">
        <a:xfrm>
          <a:off x="8960145" y="1150287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0" name="Text Box 15">
          <a:extLst>
            <a:ext uri="{FF2B5EF4-FFF2-40B4-BE49-F238E27FC236}">
              <a16:creationId xmlns:a16="http://schemas.microsoft.com/office/drawing/2014/main" id="{00000000-0008-0000-0800-0000D0020000}"/>
            </a:ext>
          </a:extLst>
        </xdr:cNvPr>
        <xdr:cNvSpPr txBox="1">
          <a:spLocks noChangeArrowheads="1"/>
        </xdr:cNvSpPr>
      </xdr:nvSpPr>
      <xdr:spPr bwMode="auto">
        <a:xfrm>
          <a:off x="8960145" y="1150287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1" name="Text Box 15">
          <a:extLst>
            <a:ext uri="{FF2B5EF4-FFF2-40B4-BE49-F238E27FC236}">
              <a16:creationId xmlns:a16="http://schemas.microsoft.com/office/drawing/2014/main" id="{00000000-0008-0000-0800-0000D1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2" name="Text Box 15">
          <a:extLst>
            <a:ext uri="{FF2B5EF4-FFF2-40B4-BE49-F238E27FC236}">
              <a16:creationId xmlns:a16="http://schemas.microsoft.com/office/drawing/2014/main" id="{00000000-0008-0000-0800-0000D2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3" name="Text Box 15">
          <a:extLst>
            <a:ext uri="{FF2B5EF4-FFF2-40B4-BE49-F238E27FC236}">
              <a16:creationId xmlns:a16="http://schemas.microsoft.com/office/drawing/2014/main" id="{00000000-0008-0000-0800-0000D3020000}"/>
            </a:ext>
          </a:extLst>
        </xdr:cNvPr>
        <xdr:cNvSpPr txBox="1">
          <a:spLocks noChangeArrowheads="1"/>
        </xdr:cNvSpPr>
      </xdr:nvSpPr>
      <xdr:spPr bwMode="auto">
        <a:xfrm>
          <a:off x="8960145" y="1413886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4" name="Text Box 15">
          <a:extLst>
            <a:ext uri="{FF2B5EF4-FFF2-40B4-BE49-F238E27FC236}">
              <a16:creationId xmlns:a16="http://schemas.microsoft.com/office/drawing/2014/main" id="{00000000-0008-0000-0800-0000D4020000}"/>
            </a:ext>
          </a:extLst>
        </xdr:cNvPr>
        <xdr:cNvSpPr txBox="1">
          <a:spLocks noChangeArrowheads="1"/>
        </xdr:cNvSpPr>
      </xdr:nvSpPr>
      <xdr:spPr bwMode="auto">
        <a:xfrm>
          <a:off x="8960145" y="1413886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5" name="Text Box 15">
          <a:extLst>
            <a:ext uri="{FF2B5EF4-FFF2-40B4-BE49-F238E27FC236}">
              <a16:creationId xmlns:a16="http://schemas.microsoft.com/office/drawing/2014/main" id="{00000000-0008-0000-0800-0000D5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6" name="Text Box 15">
          <a:extLst>
            <a:ext uri="{FF2B5EF4-FFF2-40B4-BE49-F238E27FC236}">
              <a16:creationId xmlns:a16="http://schemas.microsoft.com/office/drawing/2014/main" id="{00000000-0008-0000-0800-0000D6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7" name="Text Box 15">
          <a:extLst>
            <a:ext uri="{FF2B5EF4-FFF2-40B4-BE49-F238E27FC236}">
              <a16:creationId xmlns:a16="http://schemas.microsoft.com/office/drawing/2014/main" id="{00000000-0008-0000-0800-0000D7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8" name="Text Box 15">
          <a:extLst>
            <a:ext uri="{FF2B5EF4-FFF2-40B4-BE49-F238E27FC236}">
              <a16:creationId xmlns:a16="http://schemas.microsoft.com/office/drawing/2014/main" id="{00000000-0008-0000-0800-0000D8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29" name="Text Box 15">
          <a:extLst>
            <a:ext uri="{FF2B5EF4-FFF2-40B4-BE49-F238E27FC236}">
              <a16:creationId xmlns:a16="http://schemas.microsoft.com/office/drawing/2014/main" id="{00000000-0008-0000-0800-0000D9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30" name="Text Box 15">
          <a:extLst>
            <a:ext uri="{FF2B5EF4-FFF2-40B4-BE49-F238E27FC236}">
              <a16:creationId xmlns:a16="http://schemas.microsoft.com/office/drawing/2014/main" id="{00000000-0008-0000-0800-0000DA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31" name="Text Box 15">
          <a:extLst>
            <a:ext uri="{FF2B5EF4-FFF2-40B4-BE49-F238E27FC236}">
              <a16:creationId xmlns:a16="http://schemas.microsoft.com/office/drawing/2014/main" id="{00000000-0008-0000-0800-0000DB020000}"/>
            </a:ext>
          </a:extLst>
        </xdr:cNvPr>
        <xdr:cNvSpPr txBox="1">
          <a:spLocks noChangeArrowheads="1"/>
        </xdr:cNvSpPr>
      </xdr:nvSpPr>
      <xdr:spPr bwMode="auto">
        <a:xfrm>
          <a:off x="8960145"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0</xdr:rowOff>
    </xdr:from>
    <xdr:ext cx="95250" cy="171450"/>
    <xdr:sp macro="" textlink="">
      <xdr:nvSpPr>
        <xdr:cNvPr id="732" name="Text Box 16">
          <a:extLst>
            <a:ext uri="{FF2B5EF4-FFF2-40B4-BE49-F238E27FC236}">
              <a16:creationId xmlns:a16="http://schemas.microsoft.com/office/drawing/2014/main" id="{00000000-0008-0000-0800-0000DC020000}"/>
            </a:ext>
          </a:extLst>
        </xdr:cNvPr>
        <xdr:cNvSpPr txBox="1">
          <a:spLocks noChangeArrowheads="1"/>
        </xdr:cNvSpPr>
      </xdr:nvSpPr>
      <xdr:spPr bwMode="auto">
        <a:xfrm>
          <a:off x="8960145"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0</xdr:rowOff>
    </xdr:from>
    <xdr:ext cx="95250" cy="171450"/>
    <xdr:sp macro="" textlink="">
      <xdr:nvSpPr>
        <xdr:cNvPr id="733" name="Text Box 17">
          <a:extLst>
            <a:ext uri="{FF2B5EF4-FFF2-40B4-BE49-F238E27FC236}">
              <a16:creationId xmlns:a16="http://schemas.microsoft.com/office/drawing/2014/main" id="{00000000-0008-0000-0800-0000DD020000}"/>
            </a:ext>
          </a:extLst>
        </xdr:cNvPr>
        <xdr:cNvSpPr txBox="1">
          <a:spLocks noChangeArrowheads="1"/>
        </xdr:cNvSpPr>
      </xdr:nvSpPr>
      <xdr:spPr bwMode="auto">
        <a:xfrm>
          <a:off x="8960145"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0</xdr:rowOff>
    </xdr:from>
    <xdr:ext cx="95250" cy="171450"/>
    <xdr:sp macro="" textlink="">
      <xdr:nvSpPr>
        <xdr:cNvPr id="734" name="Text Box 18">
          <a:extLst>
            <a:ext uri="{FF2B5EF4-FFF2-40B4-BE49-F238E27FC236}">
              <a16:creationId xmlns:a16="http://schemas.microsoft.com/office/drawing/2014/main" id="{00000000-0008-0000-0800-0000DE020000}"/>
            </a:ext>
          </a:extLst>
        </xdr:cNvPr>
        <xdr:cNvSpPr txBox="1">
          <a:spLocks noChangeArrowheads="1"/>
        </xdr:cNvSpPr>
      </xdr:nvSpPr>
      <xdr:spPr bwMode="auto">
        <a:xfrm>
          <a:off x="8960145"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0</xdr:rowOff>
    </xdr:from>
    <xdr:ext cx="95250" cy="171450"/>
    <xdr:sp macro="" textlink="">
      <xdr:nvSpPr>
        <xdr:cNvPr id="735" name="Text Box 19">
          <a:extLst>
            <a:ext uri="{FF2B5EF4-FFF2-40B4-BE49-F238E27FC236}">
              <a16:creationId xmlns:a16="http://schemas.microsoft.com/office/drawing/2014/main" id="{00000000-0008-0000-0800-0000DF020000}"/>
            </a:ext>
          </a:extLst>
        </xdr:cNvPr>
        <xdr:cNvSpPr txBox="1">
          <a:spLocks noChangeArrowheads="1"/>
        </xdr:cNvSpPr>
      </xdr:nvSpPr>
      <xdr:spPr bwMode="auto">
        <a:xfrm>
          <a:off x="8960145"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504825</xdr:rowOff>
    </xdr:from>
    <xdr:ext cx="95250" cy="213632"/>
    <xdr:sp macro="" textlink="">
      <xdr:nvSpPr>
        <xdr:cNvPr id="736" name="Text Box 15">
          <a:extLst>
            <a:ext uri="{FF2B5EF4-FFF2-40B4-BE49-F238E27FC236}">
              <a16:creationId xmlns:a16="http://schemas.microsoft.com/office/drawing/2014/main" id="{00000000-0008-0000-0800-0000E0020000}"/>
            </a:ext>
          </a:extLst>
        </xdr:cNvPr>
        <xdr:cNvSpPr txBox="1">
          <a:spLocks noChangeArrowheads="1"/>
        </xdr:cNvSpPr>
      </xdr:nvSpPr>
      <xdr:spPr bwMode="auto">
        <a:xfrm>
          <a:off x="8960145" y="935421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37" name="Text Box 16">
          <a:extLst>
            <a:ext uri="{FF2B5EF4-FFF2-40B4-BE49-F238E27FC236}">
              <a16:creationId xmlns:a16="http://schemas.microsoft.com/office/drawing/2014/main" id="{00000000-0008-0000-0800-0000E1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38" name="Text Box 17">
          <a:extLst>
            <a:ext uri="{FF2B5EF4-FFF2-40B4-BE49-F238E27FC236}">
              <a16:creationId xmlns:a16="http://schemas.microsoft.com/office/drawing/2014/main" id="{00000000-0008-0000-0800-0000E2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39" name="Text Box 18">
          <a:extLst>
            <a:ext uri="{FF2B5EF4-FFF2-40B4-BE49-F238E27FC236}">
              <a16:creationId xmlns:a16="http://schemas.microsoft.com/office/drawing/2014/main" id="{00000000-0008-0000-0800-0000E3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40" name="Text Box 19">
          <a:extLst>
            <a:ext uri="{FF2B5EF4-FFF2-40B4-BE49-F238E27FC236}">
              <a16:creationId xmlns:a16="http://schemas.microsoft.com/office/drawing/2014/main" id="{00000000-0008-0000-0800-0000E4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41" name="Text Box 15">
          <a:extLst>
            <a:ext uri="{FF2B5EF4-FFF2-40B4-BE49-F238E27FC236}">
              <a16:creationId xmlns:a16="http://schemas.microsoft.com/office/drawing/2014/main" id="{00000000-0008-0000-0800-0000E5020000}"/>
            </a:ext>
          </a:extLst>
        </xdr:cNvPr>
        <xdr:cNvSpPr txBox="1">
          <a:spLocks noChangeArrowheads="1"/>
        </xdr:cNvSpPr>
      </xdr:nvSpPr>
      <xdr:spPr bwMode="auto">
        <a:xfrm>
          <a:off x="8960145"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42" name="Text Box 15">
          <a:extLst>
            <a:ext uri="{FF2B5EF4-FFF2-40B4-BE49-F238E27FC236}">
              <a16:creationId xmlns:a16="http://schemas.microsoft.com/office/drawing/2014/main" id="{00000000-0008-0000-0800-0000E6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43" name="Text Box 15">
          <a:extLst>
            <a:ext uri="{FF2B5EF4-FFF2-40B4-BE49-F238E27FC236}">
              <a16:creationId xmlns:a16="http://schemas.microsoft.com/office/drawing/2014/main" id="{00000000-0008-0000-0800-0000E7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xdr:row>
      <xdr:rowOff>504825</xdr:rowOff>
    </xdr:from>
    <xdr:ext cx="95250" cy="444331"/>
    <xdr:sp macro="" textlink="">
      <xdr:nvSpPr>
        <xdr:cNvPr id="744" name="Text Box 15">
          <a:extLst>
            <a:ext uri="{FF2B5EF4-FFF2-40B4-BE49-F238E27FC236}">
              <a16:creationId xmlns:a16="http://schemas.microsoft.com/office/drawing/2014/main" id="{00000000-0008-0000-0800-0000E8020000}"/>
            </a:ext>
          </a:extLst>
        </xdr:cNvPr>
        <xdr:cNvSpPr txBox="1">
          <a:spLocks noChangeArrowheads="1"/>
        </xdr:cNvSpPr>
      </xdr:nvSpPr>
      <xdr:spPr bwMode="auto">
        <a:xfrm>
          <a:off x="8960145" y="9354215"/>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45" name="Text Box 16">
          <a:extLst>
            <a:ext uri="{FF2B5EF4-FFF2-40B4-BE49-F238E27FC236}">
              <a16:creationId xmlns:a16="http://schemas.microsoft.com/office/drawing/2014/main" id="{00000000-0008-0000-0800-0000E9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46" name="Text Box 17">
          <a:extLst>
            <a:ext uri="{FF2B5EF4-FFF2-40B4-BE49-F238E27FC236}">
              <a16:creationId xmlns:a16="http://schemas.microsoft.com/office/drawing/2014/main" id="{00000000-0008-0000-0800-0000EA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47" name="Text Box 18">
          <a:extLst>
            <a:ext uri="{FF2B5EF4-FFF2-40B4-BE49-F238E27FC236}">
              <a16:creationId xmlns:a16="http://schemas.microsoft.com/office/drawing/2014/main" id="{00000000-0008-0000-0800-0000EB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748" name="Text Box 19">
          <a:extLst>
            <a:ext uri="{FF2B5EF4-FFF2-40B4-BE49-F238E27FC236}">
              <a16:creationId xmlns:a16="http://schemas.microsoft.com/office/drawing/2014/main" id="{00000000-0008-0000-0800-0000EC020000}"/>
            </a:ext>
          </a:extLst>
        </xdr:cNvPr>
        <xdr:cNvSpPr txBox="1">
          <a:spLocks noChangeArrowheads="1"/>
        </xdr:cNvSpPr>
      </xdr:nvSpPr>
      <xdr:spPr bwMode="auto">
        <a:xfrm>
          <a:off x="8960145"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49" name="Text Box 15">
          <a:extLst>
            <a:ext uri="{FF2B5EF4-FFF2-40B4-BE49-F238E27FC236}">
              <a16:creationId xmlns:a16="http://schemas.microsoft.com/office/drawing/2014/main" id="{00000000-0008-0000-0800-0000ED020000}"/>
            </a:ext>
          </a:extLst>
        </xdr:cNvPr>
        <xdr:cNvSpPr txBox="1">
          <a:spLocks noChangeArrowheads="1"/>
        </xdr:cNvSpPr>
      </xdr:nvSpPr>
      <xdr:spPr bwMode="auto">
        <a:xfrm>
          <a:off x="8960145"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0" name="Text Box 15">
          <a:extLst>
            <a:ext uri="{FF2B5EF4-FFF2-40B4-BE49-F238E27FC236}">
              <a16:creationId xmlns:a16="http://schemas.microsoft.com/office/drawing/2014/main" id="{00000000-0008-0000-0800-0000EE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1" name="Text Box 15">
          <a:extLst>
            <a:ext uri="{FF2B5EF4-FFF2-40B4-BE49-F238E27FC236}">
              <a16:creationId xmlns:a16="http://schemas.microsoft.com/office/drawing/2014/main" id="{00000000-0008-0000-0800-0000EF020000}"/>
            </a:ext>
          </a:extLst>
        </xdr:cNvPr>
        <xdr:cNvSpPr txBox="1">
          <a:spLocks noChangeArrowheads="1"/>
        </xdr:cNvSpPr>
      </xdr:nvSpPr>
      <xdr:spPr bwMode="auto">
        <a:xfrm>
          <a:off x="8960145"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2" name="Text Box 15">
          <a:extLst>
            <a:ext uri="{FF2B5EF4-FFF2-40B4-BE49-F238E27FC236}">
              <a16:creationId xmlns:a16="http://schemas.microsoft.com/office/drawing/2014/main" id="{00000000-0008-0000-0800-0000F0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3" name="Text Box 15">
          <a:extLst>
            <a:ext uri="{FF2B5EF4-FFF2-40B4-BE49-F238E27FC236}">
              <a16:creationId xmlns:a16="http://schemas.microsoft.com/office/drawing/2014/main" id="{00000000-0008-0000-0800-0000F1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4" name="Text Box 15">
          <a:extLst>
            <a:ext uri="{FF2B5EF4-FFF2-40B4-BE49-F238E27FC236}">
              <a16:creationId xmlns:a16="http://schemas.microsoft.com/office/drawing/2014/main" id="{00000000-0008-0000-0800-0000F2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5" name="Text Box 15">
          <a:extLst>
            <a:ext uri="{FF2B5EF4-FFF2-40B4-BE49-F238E27FC236}">
              <a16:creationId xmlns:a16="http://schemas.microsoft.com/office/drawing/2014/main" id="{00000000-0008-0000-0800-0000F3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6" name="Text Box 15">
          <a:extLst>
            <a:ext uri="{FF2B5EF4-FFF2-40B4-BE49-F238E27FC236}">
              <a16:creationId xmlns:a16="http://schemas.microsoft.com/office/drawing/2014/main" id="{00000000-0008-0000-0800-0000F4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7" name="Text Box 15">
          <a:extLst>
            <a:ext uri="{FF2B5EF4-FFF2-40B4-BE49-F238E27FC236}">
              <a16:creationId xmlns:a16="http://schemas.microsoft.com/office/drawing/2014/main" id="{00000000-0008-0000-0800-0000F5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8" name="Text Box 15">
          <a:extLst>
            <a:ext uri="{FF2B5EF4-FFF2-40B4-BE49-F238E27FC236}">
              <a16:creationId xmlns:a16="http://schemas.microsoft.com/office/drawing/2014/main" id="{00000000-0008-0000-0800-0000F6020000}"/>
            </a:ext>
          </a:extLst>
        </xdr:cNvPr>
        <xdr:cNvSpPr txBox="1">
          <a:spLocks noChangeArrowheads="1"/>
        </xdr:cNvSpPr>
      </xdr:nvSpPr>
      <xdr:spPr bwMode="auto">
        <a:xfrm>
          <a:off x="8960145" y="1241572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59" name="Text Box 15">
          <a:extLst>
            <a:ext uri="{FF2B5EF4-FFF2-40B4-BE49-F238E27FC236}">
              <a16:creationId xmlns:a16="http://schemas.microsoft.com/office/drawing/2014/main" id="{00000000-0008-0000-0800-0000F7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60" name="Text Box 15">
          <a:extLst>
            <a:ext uri="{FF2B5EF4-FFF2-40B4-BE49-F238E27FC236}">
              <a16:creationId xmlns:a16="http://schemas.microsoft.com/office/drawing/2014/main" id="{00000000-0008-0000-0800-0000F8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61" name="Text Box 15">
          <a:extLst>
            <a:ext uri="{FF2B5EF4-FFF2-40B4-BE49-F238E27FC236}">
              <a16:creationId xmlns:a16="http://schemas.microsoft.com/office/drawing/2014/main" id="{00000000-0008-0000-0800-0000F9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62" name="Text Box 15">
          <a:extLst>
            <a:ext uri="{FF2B5EF4-FFF2-40B4-BE49-F238E27FC236}">
              <a16:creationId xmlns:a16="http://schemas.microsoft.com/office/drawing/2014/main" id="{00000000-0008-0000-0800-0000FA020000}"/>
            </a:ext>
          </a:extLst>
        </xdr:cNvPr>
        <xdr:cNvSpPr txBox="1">
          <a:spLocks noChangeArrowheads="1"/>
        </xdr:cNvSpPr>
      </xdr:nvSpPr>
      <xdr:spPr bwMode="auto">
        <a:xfrm>
          <a:off x="8960145"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4" name="Text Box 15">
          <a:extLst>
            <a:ext uri="{FF2B5EF4-FFF2-40B4-BE49-F238E27FC236}">
              <a16:creationId xmlns:a16="http://schemas.microsoft.com/office/drawing/2014/main" id="{00000000-0008-0000-0800-0000FC020000}"/>
            </a:ext>
          </a:extLst>
        </xdr:cNvPr>
        <xdr:cNvSpPr txBox="1">
          <a:spLocks noChangeArrowheads="1"/>
        </xdr:cNvSpPr>
      </xdr:nvSpPr>
      <xdr:spPr bwMode="auto">
        <a:xfrm>
          <a:off x="12826188"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5" name="Text Box 15">
          <a:extLst>
            <a:ext uri="{FF2B5EF4-FFF2-40B4-BE49-F238E27FC236}">
              <a16:creationId xmlns:a16="http://schemas.microsoft.com/office/drawing/2014/main" id="{00000000-0008-0000-0800-0000FD020000}"/>
            </a:ext>
          </a:extLst>
        </xdr:cNvPr>
        <xdr:cNvSpPr txBox="1">
          <a:spLocks noChangeArrowheads="1"/>
        </xdr:cNvSpPr>
      </xdr:nvSpPr>
      <xdr:spPr bwMode="auto">
        <a:xfrm>
          <a:off x="12826188" y="1150287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6" name="Text Box 15">
          <a:extLst>
            <a:ext uri="{FF2B5EF4-FFF2-40B4-BE49-F238E27FC236}">
              <a16:creationId xmlns:a16="http://schemas.microsoft.com/office/drawing/2014/main" id="{00000000-0008-0000-0800-0000FE020000}"/>
            </a:ext>
          </a:extLst>
        </xdr:cNvPr>
        <xdr:cNvSpPr txBox="1">
          <a:spLocks noChangeArrowheads="1"/>
        </xdr:cNvSpPr>
      </xdr:nvSpPr>
      <xdr:spPr bwMode="auto">
        <a:xfrm>
          <a:off x="12826188" y="1150287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7" name="Text Box 15">
          <a:extLst>
            <a:ext uri="{FF2B5EF4-FFF2-40B4-BE49-F238E27FC236}">
              <a16:creationId xmlns:a16="http://schemas.microsoft.com/office/drawing/2014/main" id="{00000000-0008-0000-0800-0000FF020000}"/>
            </a:ext>
          </a:extLst>
        </xdr:cNvPr>
        <xdr:cNvSpPr txBox="1">
          <a:spLocks noChangeArrowheads="1"/>
        </xdr:cNvSpPr>
      </xdr:nvSpPr>
      <xdr:spPr bwMode="auto">
        <a:xfrm>
          <a:off x="12826188"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8" name="Text Box 15">
          <a:extLst>
            <a:ext uri="{FF2B5EF4-FFF2-40B4-BE49-F238E27FC236}">
              <a16:creationId xmlns:a16="http://schemas.microsoft.com/office/drawing/2014/main" id="{00000000-0008-0000-0800-000000030000}"/>
            </a:ext>
          </a:extLst>
        </xdr:cNvPr>
        <xdr:cNvSpPr txBox="1">
          <a:spLocks noChangeArrowheads="1"/>
        </xdr:cNvSpPr>
      </xdr:nvSpPr>
      <xdr:spPr bwMode="auto">
        <a:xfrm>
          <a:off x="12826188" y="1292055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69" name="Text Box 15">
          <a:extLst>
            <a:ext uri="{FF2B5EF4-FFF2-40B4-BE49-F238E27FC236}">
              <a16:creationId xmlns:a16="http://schemas.microsoft.com/office/drawing/2014/main" id="{00000000-0008-0000-0800-000001030000}"/>
            </a:ext>
          </a:extLst>
        </xdr:cNvPr>
        <xdr:cNvSpPr txBox="1">
          <a:spLocks noChangeArrowheads="1"/>
        </xdr:cNvSpPr>
      </xdr:nvSpPr>
      <xdr:spPr bwMode="auto">
        <a:xfrm>
          <a:off x="12826188" y="1413886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0" name="Text Box 15">
          <a:extLst>
            <a:ext uri="{FF2B5EF4-FFF2-40B4-BE49-F238E27FC236}">
              <a16:creationId xmlns:a16="http://schemas.microsoft.com/office/drawing/2014/main" id="{00000000-0008-0000-0800-000002030000}"/>
            </a:ext>
          </a:extLst>
        </xdr:cNvPr>
        <xdr:cNvSpPr txBox="1">
          <a:spLocks noChangeArrowheads="1"/>
        </xdr:cNvSpPr>
      </xdr:nvSpPr>
      <xdr:spPr bwMode="auto">
        <a:xfrm>
          <a:off x="12826188" y="1413886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1" name="Text Box 15">
          <a:extLst>
            <a:ext uri="{FF2B5EF4-FFF2-40B4-BE49-F238E27FC236}">
              <a16:creationId xmlns:a16="http://schemas.microsoft.com/office/drawing/2014/main" id="{00000000-0008-0000-0800-000003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2" name="Text Box 15">
          <a:extLst>
            <a:ext uri="{FF2B5EF4-FFF2-40B4-BE49-F238E27FC236}">
              <a16:creationId xmlns:a16="http://schemas.microsoft.com/office/drawing/2014/main" id="{00000000-0008-0000-0800-000004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3" name="Text Box 15">
          <a:extLst>
            <a:ext uri="{FF2B5EF4-FFF2-40B4-BE49-F238E27FC236}">
              <a16:creationId xmlns:a16="http://schemas.microsoft.com/office/drawing/2014/main" id="{00000000-0008-0000-0800-000005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4" name="Text Box 15">
          <a:extLst>
            <a:ext uri="{FF2B5EF4-FFF2-40B4-BE49-F238E27FC236}">
              <a16:creationId xmlns:a16="http://schemas.microsoft.com/office/drawing/2014/main" id="{00000000-0008-0000-0800-000006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5" name="Text Box 15">
          <a:extLst>
            <a:ext uri="{FF2B5EF4-FFF2-40B4-BE49-F238E27FC236}">
              <a16:creationId xmlns:a16="http://schemas.microsoft.com/office/drawing/2014/main" id="{00000000-0008-0000-0800-000007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6" name="Text Box 15">
          <a:extLst>
            <a:ext uri="{FF2B5EF4-FFF2-40B4-BE49-F238E27FC236}">
              <a16:creationId xmlns:a16="http://schemas.microsoft.com/office/drawing/2014/main" id="{00000000-0008-0000-0800-000008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77" name="Text Box 15">
          <a:extLst>
            <a:ext uri="{FF2B5EF4-FFF2-40B4-BE49-F238E27FC236}">
              <a16:creationId xmlns:a16="http://schemas.microsoft.com/office/drawing/2014/main" id="{00000000-0008-0000-0800-000009030000}"/>
            </a:ext>
          </a:extLst>
        </xdr:cNvPr>
        <xdr:cNvSpPr txBox="1">
          <a:spLocks noChangeArrowheads="1"/>
        </xdr:cNvSpPr>
      </xdr:nvSpPr>
      <xdr:spPr bwMode="auto">
        <a:xfrm>
          <a:off x="12826188" y="1485235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778" name="Text Box 16">
          <a:extLst>
            <a:ext uri="{FF2B5EF4-FFF2-40B4-BE49-F238E27FC236}">
              <a16:creationId xmlns:a16="http://schemas.microsoft.com/office/drawing/2014/main" id="{00000000-0008-0000-0800-00000A030000}"/>
            </a:ext>
          </a:extLst>
        </xdr:cNvPr>
        <xdr:cNvSpPr txBox="1">
          <a:spLocks noChangeArrowheads="1"/>
        </xdr:cNvSpPr>
      </xdr:nvSpPr>
      <xdr:spPr bwMode="auto">
        <a:xfrm>
          <a:off x="12826188"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0</xdr:rowOff>
    </xdr:from>
    <xdr:ext cx="95250" cy="171450"/>
    <xdr:sp macro="" textlink="">
      <xdr:nvSpPr>
        <xdr:cNvPr id="779" name="Text Box 17">
          <a:extLst>
            <a:ext uri="{FF2B5EF4-FFF2-40B4-BE49-F238E27FC236}">
              <a16:creationId xmlns:a16="http://schemas.microsoft.com/office/drawing/2014/main" id="{00000000-0008-0000-0800-00000B030000}"/>
            </a:ext>
          </a:extLst>
        </xdr:cNvPr>
        <xdr:cNvSpPr txBox="1">
          <a:spLocks noChangeArrowheads="1"/>
        </xdr:cNvSpPr>
      </xdr:nvSpPr>
      <xdr:spPr bwMode="auto">
        <a:xfrm>
          <a:off x="12826188" y="884939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8</xdr:row>
      <xdr:rowOff>15875</xdr:rowOff>
    </xdr:from>
    <xdr:ext cx="95250" cy="171450"/>
    <xdr:sp macro="" textlink="">
      <xdr:nvSpPr>
        <xdr:cNvPr id="780" name="Text Box 18">
          <a:extLst>
            <a:ext uri="{FF2B5EF4-FFF2-40B4-BE49-F238E27FC236}">
              <a16:creationId xmlns:a16="http://schemas.microsoft.com/office/drawing/2014/main" id="{00000000-0008-0000-0800-00000C030000}"/>
            </a:ext>
          </a:extLst>
        </xdr:cNvPr>
        <xdr:cNvSpPr txBox="1">
          <a:spLocks noChangeArrowheads="1"/>
        </xdr:cNvSpPr>
      </xdr:nvSpPr>
      <xdr:spPr bwMode="auto">
        <a:xfrm>
          <a:off x="12482512" y="377031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xdr:row>
      <xdr:rowOff>504825</xdr:rowOff>
    </xdr:from>
    <xdr:ext cx="95250" cy="213632"/>
    <xdr:sp macro="" textlink="">
      <xdr:nvSpPr>
        <xdr:cNvPr id="782" name="Text Box 15">
          <a:extLst>
            <a:ext uri="{FF2B5EF4-FFF2-40B4-BE49-F238E27FC236}">
              <a16:creationId xmlns:a16="http://schemas.microsoft.com/office/drawing/2014/main" id="{00000000-0008-0000-0800-00000E030000}"/>
            </a:ext>
          </a:extLst>
        </xdr:cNvPr>
        <xdr:cNvSpPr txBox="1">
          <a:spLocks noChangeArrowheads="1"/>
        </xdr:cNvSpPr>
      </xdr:nvSpPr>
      <xdr:spPr bwMode="auto">
        <a:xfrm>
          <a:off x="12826188" y="935421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783" name="Text Box 16">
          <a:extLst>
            <a:ext uri="{FF2B5EF4-FFF2-40B4-BE49-F238E27FC236}">
              <a16:creationId xmlns:a16="http://schemas.microsoft.com/office/drawing/2014/main" id="{00000000-0008-0000-0800-00000F030000}"/>
            </a:ext>
          </a:extLst>
        </xdr:cNvPr>
        <xdr:cNvSpPr txBox="1">
          <a:spLocks noChangeArrowheads="1"/>
        </xdr:cNvSpPr>
      </xdr:nvSpPr>
      <xdr:spPr bwMode="auto">
        <a:xfrm>
          <a:off x="12826188"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784" name="Text Box 17">
          <a:extLst>
            <a:ext uri="{FF2B5EF4-FFF2-40B4-BE49-F238E27FC236}">
              <a16:creationId xmlns:a16="http://schemas.microsoft.com/office/drawing/2014/main" id="{00000000-0008-0000-0800-000010030000}"/>
            </a:ext>
          </a:extLst>
        </xdr:cNvPr>
        <xdr:cNvSpPr txBox="1">
          <a:spLocks noChangeArrowheads="1"/>
        </xdr:cNvSpPr>
      </xdr:nvSpPr>
      <xdr:spPr bwMode="auto">
        <a:xfrm>
          <a:off x="12826188"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785" name="Text Box 18">
          <a:extLst>
            <a:ext uri="{FF2B5EF4-FFF2-40B4-BE49-F238E27FC236}">
              <a16:creationId xmlns:a16="http://schemas.microsoft.com/office/drawing/2014/main" id="{00000000-0008-0000-0800-000011030000}"/>
            </a:ext>
          </a:extLst>
        </xdr:cNvPr>
        <xdr:cNvSpPr txBox="1">
          <a:spLocks noChangeArrowheads="1"/>
        </xdr:cNvSpPr>
      </xdr:nvSpPr>
      <xdr:spPr bwMode="auto">
        <a:xfrm>
          <a:off x="12826188"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786" name="Text Box 19">
          <a:extLst>
            <a:ext uri="{FF2B5EF4-FFF2-40B4-BE49-F238E27FC236}">
              <a16:creationId xmlns:a16="http://schemas.microsoft.com/office/drawing/2014/main" id="{00000000-0008-0000-0800-000012030000}"/>
            </a:ext>
          </a:extLst>
        </xdr:cNvPr>
        <xdr:cNvSpPr txBox="1">
          <a:spLocks noChangeArrowheads="1"/>
        </xdr:cNvSpPr>
      </xdr:nvSpPr>
      <xdr:spPr bwMode="auto">
        <a:xfrm>
          <a:off x="12826188" y="992372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87" name="Text Box 15">
          <a:extLst>
            <a:ext uri="{FF2B5EF4-FFF2-40B4-BE49-F238E27FC236}">
              <a16:creationId xmlns:a16="http://schemas.microsoft.com/office/drawing/2014/main" id="{00000000-0008-0000-0800-000013030000}"/>
            </a:ext>
          </a:extLst>
        </xdr:cNvPr>
        <xdr:cNvSpPr txBox="1">
          <a:spLocks noChangeArrowheads="1"/>
        </xdr:cNvSpPr>
      </xdr:nvSpPr>
      <xdr:spPr bwMode="auto">
        <a:xfrm>
          <a:off x="12826188" y="10428546"/>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88" name="Text Box 15">
          <a:extLst>
            <a:ext uri="{FF2B5EF4-FFF2-40B4-BE49-F238E27FC236}">
              <a16:creationId xmlns:a16="http://schemas.microsoft.com/office/drawing/2014/main" id="{00000000-0008-0000-0800-000014030000}"/>
            </a:ext>
          </a:extLst>
        </xdr:cNvPr>
        <xdr:cNvSpPr txBox="1">
          <a:spLocks noChangeArrowheads="1"/>
        </xdr:cNvSpPr>
      </xdr:nvSpPr>
      <xdr:spPr bwMode="auto">
        <a:xfrm>
          <a:off x="12826188"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789" name="Text Box 15">
          <a:extLst>
            <a:ext uri="{FF2B5EF4-FFF2-40B4-BE49-F238E27FC236}">
              <a16:creationId xmlns:a16="http://schemas.microsoft.com/office/drawing/2014/main" id="{00000000-0008-0000-0800-000015030000}"/>
            </a:ext>
          </a:extLst>
        </xdr:cNvPr>
        <xdr:cNvSpPr txBox="1">
          <a:spLocks noChangeArrowheads="1"/>
        </xdr:cNvSpPr>
      </xdr:nvSpPr>
      <xdr:spPr bwMode="auto">
        <a:xfrm>
          <a:off x="12826188" y="1535718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2" name="Text Box 15">
          <a:extLst>
            <a:ext uri="{FF2B5EF4-FFF2-40B4-BE49-F238E27FC236}">
              <a16:creationId xmlns:a16="http://schemas.microsoft.com/office/drawing/2014/main" id="{00000000-0008-0000-0800-000018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3" name="Text Box 15">
          <a:extLst>
            <a:ext uri="{FF2B5EF4-FFF2-40B4-BE49-F238E27FC236}">
              <a16:creationId xmlns:a16="http://schemas.microsoft.com/office/drawing/2014/main" id="{00000000-0008-0000-0800-000019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4" name="Text Box 15">
          <a:extLst>
            <a:ext uri="{FF2B5EF4-FFF2-40B4-BE49-F238E27FC236}">
              <a16:creationId xmlns:a16="http://schemas.microsoft.com/office/drawing/2014/main" id="{00000000-0008-0000-0800-00001A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5" name="Text Box 15">
          <a:extLst>
            <a:ext uri="{FF2B5EF4-FFF2-40B4-BE49-F238E27FC236}">
              <a16:creationId xmlns:a16="http://schemas.microsoft.com/office/drawing/2014/main" id="{00000000-0008-0000-0800-00001B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6" name="Text Box 15">
          <a:extLst>
            <a:ext uri="{FF2B5EF4-FFF2-40B4-BE49-F238E27FC236}">
              <a16:creationId xmlns:a16="http://schemas.microsoft.com/office/drawing/2014/main" id="{00000000-0008-0000-0800-00001C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7" name="Text Box 15">
          <a:extLst>
            <a:ext uri="{FF2B5EF4-FFF2-40B4-BE49-F238E27FC236}">
              <a16:creationId xmlns:a16="http://schemas.microsoft.com/office/drawing/2014/main" id="{00000000-0008-0000-0800-00001D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8" name="Text Box 15">
          <a:extLst>
            <a:ext uri="{FF2B5EF4-FFF2-40B4-BE49-F238E27FC236}">
              <a16:creationId xmlns:a16="http://schemas.microsoft.com/office/drawing/2014/main" id="{00000000-0008-0000-0800-00001E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799" name="Text Box 15">
          <a:extLst>
            <a:ext uri="{FF2B5EF4-FFF2-40B4-BE49-F238E27FC236}">
              <a16:creationId xmlns:a16="http://schemas.microsoft.com/office/drawing/2014/main" id="{00000000-0008-0000-0800-00001F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0" name="Text Box 15">
          <a:extLst>
            <a:ext uri="{FF2B5EF4-FFF2-40B4-BE49-F238E27FC236}">
              <a16:creationId xmlns:a16="http://schemas.microsoft.com/office/drawing/2014/main" id="{00000000-0008-0000-0800-000020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1" name="Text Box 15">
          <a:extLst>
            <a:ext uri="{FF2B5EF4-FFF2-40B4-BE49-F238E27FC236}">
              <a16:creationId xmlns:a16="http://schemas.microsoft.com/office/drawing/2014/main" id="{00000000-0008-0000-0800-000021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2" name="Text Box 15">
          <a:extLst>
            <a:ext uri="{FF2B5EF4-FFF2-40B4-BE49-F238E27FC236}">
              <a16:creationId xmlns:a16="http://schemas.microsoft.com/office/drawing/2014/main" id="{00000000-0008-0000-0800-000022030000}"/>
            </a:ext>
          </a:extLst>
        </xdr:cNvPr>
        <xdr:cNvSpPr txBox="1">
          <a:spLocks noChangeArrowheads="1"/>
        </xdr:cNvSpPr>
      </xdr:nvSpPr>
      <xdr:spPr bwMode="auto">
        <a:xfrm>
          <a:off x="8953500" y="111728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3" name="Text Box 15">
          <a:extLst>
            <a:ext uri="{FF2B5EF4-FFF2-40B4-BE49-F238E27FC236}">
              <a16:creationId xmlns:a16="http://schemas.microsoft.com/office/drawing/2014/main" id="{00000000-0008-0000-0800-000023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4" name="Text Box 15">
          <a:extLst>
            <a:ext uri="{FF2B5EF4-FFF2-40B4-BE49-F238E27FC236}">
              <a16:creationId xmlns:a16="http://schemas.microsoft.com/office/drawing/2014/main" id="{00000000-0008-0000-0800-000024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5" name="Text Box 15">
          <a:extLst>
            <a:ext uri="{FF2B5EF4-FFF2-40B4-BE49-F238E27FC236}">
              <a16:creationId xmlns:a16="http://schemas.microsoft.com/office/drawing/2014/main" id="{00000000-0008-0000-0800-000025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6" name="Text Box 15">
          <a:extLst>
            <a:ext uri="{FF2B5EF4-FFF2-40B4-BE49-F238E27FC236}">
              <a16:creationId xmlns:a16="http://schemas.microsoft.com/office/drawing/2014/main" id="{00000000-0008-0000-0800-000026030000}"/>
            </a:ext>
          </a:extLst>
        </xdr:cNvPr>
        <xdr:cNvSpPr txBox="1">
          <a:spLocks noChangeArrowheads="1"/>
        </xdr:cNvSpPr>
      </xdr:nvSpPr>
      <xdr:spPr bwMode="auto">
        <a:xfrm>
          <a:off x="8953500" y="1167765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7" name="Text Box 15">
          <a:extLst>
            <a:ext uri="{FF2B5EF4-FFF2-40B4-BE49-F238E27FC236}">
              <a16:creationId xmlns:a16="http://schemas.microsoft.com/office/drawing/2014/main" id="{00000000-0008-0000-0800-000027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8" name="Text Box 15">
          <a:extLst>
            <a:ext uri="{FF2B5EF4-FFF2-40B4-BE49-F238E27FC236}">
              <a16:creationId xmlns:a16="http://schemas.microsoft.com/office/drawing/2014/main" id="{00000000-0008-0000-0800-000028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09" name="Text Box 15">
          <a:extLst>
            <a:ext uri="{FF2B5EF4-FFF2-40B4-BE49-F238E27FC236}">
              <a16:creationId xmlns:a16="http://schemas.microsoft.com/office/drawing/2014/main" id="{00000000-0008-0000-0800-000029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0" name="Text Box 15">
          <a:extLst>
            <a:ext uri="{FF2B5EF4-FFF2-40B4-BE49-F238E27FC236}">
              <a16:creationId xmlns:a16="http://schemas.microsoft.com/office/drawing/2014/main" id="{00000000-0008-0000-0800-00002A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1" name="Text Box 15">
          <a:extLst>
            <a:ext uri="{FF2B5EF4-FFF2-40B4-BE49-F238E27FC236}">
              <a16:creationId xmlns:a16="http://schemas.microsoft.com/office/drawing/2014/main" id="{00000000-0008-0000-0800-00002B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2" name="Text Box 15">
          <a:extLst>
            <a:ext uri="{FF2B5EF4-FFF2-40B4-BE49-F238E27FC236}">
              <a16:creationId xmlns:a16="http://schemas.microsoft.com/office/drawing/2014/main" id="{00000000-0008-0000-0800-00002C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3" name="Text Box 15">
          <a:extLst>
            <a:ext uri="{FF2B5EF4-FFF2-40B4-BE49-F238E27FC236}">
              <a16:creationId xmlns:a16="http://schemas.microsoft.com/office/drawing/2014/main" id="{00000000-0008-0000-0800-00002D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4" name="Text Box 15">
          <a:extLst>
            <a:ext uri="{FF2B5EF4-FFF2-40B4-BE49-F238E27FC236}">
              <a16:creationId xmlns:a16="http://schemas.microsoft.com/office/drawing/2014/main" id="{00000000-0008-0000-0800-00002E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5" name="Text Box 15">
          <a:extLst>
            <a:ext uri="{FF2B5EF4-FFF2-40B4-BE49-F238E27FC236}">
              <a16:creationId xmlns:a16="http://schemas.microsoft.com/office/drawing/2014/main" id="{00000000-0008-0000-0800-00002F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6" name="Text Box 15">
          <a:extLst>
            <a:ext uri="{FF2B5EF4-FFF2-40B4-BE49-F238E27FC236}">
              <a16:creationId xmlns:a16="http://schemas.microsoft.com/office/drawing/2014/main" id="{00000000-0008-0000-0800-000030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7" name="Text Box 15">
          <a:extLst>
            <a:ext uri="{FF2B5EF4-FFF2-40B4-BE49-F238E27FC236}">
              <a16:creationId xmlns:a16="http://schemas.microsoft.com/office/drawing/2014/main" id="{00000000-0008-0000-0800-000031030000}"/>
            </a:ext>
          </a:extLst>
        </xdr:cNvPr>
        <xdr:cNvSpPr txBox="1">
          <a:spLocks noChangeArrowheads="1"/>
        </xdr:cNvSpPr>
      </xdr:nvSpPr>
      <xdr:spPr bwMode="auto">
        <a:xfrm>
          <a:off x="8942294" y="1294279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8" name="Text Box 15">
          <a:extLst>
            <a:ext uri="{FF2B5EF4-FFF2-40B4-BE49-F238E27FC236}">
              <a16:creationId xmlns:a16="http://schemas.microsoft.com/office/drawing/2014/main" id="{00000000-0008-0000-0800-000032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19" name="Text Box 15">
          <a:extLst>
            <a:ext uri="{FF2B5EF4-FFF2-40B4-BE49-F238E27FC236}">
              <a16:creationId xmlns:a16="http://schemas.microsoft.com/office/drawing/2014/main" id="{00000000-0008-0000-0800-000033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0" name="Text Box 15">
          <a:extLst>
            <a:ext uri="{FF2B5EF4-FFF2-40B4-BE49-F238E27FC236}">
              <a16:creationId xmlns:a16="http://schemas.microsoft.com/office/drawing/2014/main" id="{00000000-0008-0000-0800-000034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1" name="Text Box 15">
          <a:extLst>
            <a:ext uri="{FF2B5EF4-FFF2-40B4-BE49-F238E27FC236}">
              <a16:creationId xmlns:a16="http://schemas.microsoft.com/office/drawing/2014/main" id="{00000000-0008-0000-0800-000035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2" name="Text Box 15">
          <a:extLst>
            <a:ext uri="{FF2B5EF4-FFF2-40B4-BE49-F238E27FC236}">
              <a16:creationId xmlns:a16="http://schemas.microsoft.com/office/drawing/2014/main" id="{00000000-0008-0000-0800-000036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3" name="Text Box 15">
          <a:extLst>
            <a:ext uri="{FF2B5EF4-FFF2-40B4-BE49-F238E27FC236}">
              <a16:creationId xmlns:a16="http://schemas.microsoft.com/office/drawing/2014/main" id="{00000000-0008-0000-0800-000037030000}"/>
            </a:ext>
          </a:extLst>
        </xdr:cNvPr>
        <xdr:cNvSpPr txBox="1">
          <a:spLocks noChangeArrowheads="1"/>
        </xdr:cNvSpPr>
      </xdr:nvSpPr>
      <xdr:spPr bwMode="auto">
        <a:xfrm>
          <a:off x="8942294" y="1344761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4" name="Text Box 15">
          <a:extLst>
            <a:ext uri="{FF2B5EF4-FFF2-40B4-BE49-F238E27FC236}">
              <a16:creationId xmlns:a16="http://schemas.microsoft.com/office/drawing/2014/main" id="{00000000-0008-0000-0800-000038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5" name="Text Box 15">
          <a:extLst>
            <a:ext uri="{FF2B5EF4-FFF2-40B4-BE49-F238E27FC236}">
              <a16:creationId xmlns:a16="http://schemas.microsoft.com/office/drawing/2014/main" id="{00000000-0008-0000-0800-000039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6" name="Text Box 15">
          <a:extLst>
            <a:ext uri="{FF2B5EF4-FFF2-40B4-BE49-F238E27FC236}">
              <a16:creationId xmlns:a16="http://schemas.microsoft.com/office/drawing/2014/main" id="{00000000-0008-0000-0800-00003A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7" name="Text Box 15">
          <a:extLst>
            <a:ext uri="{FF2B5EF4-FFF2-40B4-BE49-F238E27FC236}">
              <a16:creationId xmlns:a16="http://schemas.microsoft.com/office/drawing/2014/main" id="{00000000-0008-0000-0800-00003B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8" name="Text Box 15">
          <a:extLst>
            <a:ext uri="{FF2B5EF4-FFF2-40B4-BE49-F238E27FC236}">
              <a16:creationId xmlns:a16="http://schemas.microsoft.com/office/drawing/2014/main" id="{00000000-0008-0000-0800-00003C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29" name="Text Box 15">
          <a:extLst>
            <a:ext uri="{FF2B5EF4-FFF2-40B4-BE49-F238E27FC236}">
              <a16:creationId xmlns:a16="http://schemas.microsoft.com/office/drawing/2014/main" id="{00000000-0008-0000-0800-00003D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30" name="Text Box 15">
          <a:extLst>
            <a:ext uri="{FF2B5EF4-FFF2-40B4-BE49-F238E27FC236}">
              <a16:creationId xmlns:a16="http://schemas.microsoft.com/office/drawing/2014/main" id="{00000000-0008-0000-0800-00003E030000}"/>
            </a:ext>
          </a:extLst>
        </xdr:cNvPr>
        <xdr:cNvSpPr txBox="1">
          <a:spLocks noChangeArrowheads="1"/>
        </xdr:cNvSpPr>
      </xdr:nvSpPr>
      <xdr:spPr bwMode="auto">
        <a:xfrm>
          <a:off x="8942294" y="1416423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31" name="Text Box 15">
          <a:extLst>
            <a:ext uri="{FF2B5EF4-FFF2-40B4-BE49-F238E27FC236}">
              <a16:creationId xmlns:a16="http://schemas.microsoft.com/office/drawing/2014/main" id="{00000000-0008-0000-0800-00003F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32" name="Text Box 15">
          <a:extLst>
            <a:ext uri="{FF2B5EF4-FFF2-40B4-BE49-F238E27FC236}">
              <a16:creationId xmlns:a16="http://schemas.microsoft.com/office/drawing/2014/main" id="{00000000-0008-0000-0800-000040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33" name="Text Box 15">
          <a:extLst>
            <a:ext uri="{FF2B5EF4-FFF2-40B4-BE49-F238E27FC236}">
              <a16:creationId xmlns:a16="http://schemas.microsoft.com/office/drawing/2014/main" id="{00000000-0008-0000-0800-000041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834" name="Text Box 15">
          <a:extLst>
            <a:ext uri="{FF2B5EF4-FFF2-40B4-BE49-F238E27FC236}">
              <a16:creationId xmlns:a16="http://schemas.microsoft.com/office/drawing/2014/main" id="{00000000-0008-0000-0800-000042030000}"/>
            </a:ext>
          </a:extLst>
        </xdr:cNvPr>
        <xdr:cNvSpPr txBox="1">
          <a:spLocks noChangeArrowheads="1"/>
        </xdr:cNvSpPr>
      </xdr:nvSpPr>
      <xdr:spPr bwMode="auto">
        <a:xfrm>
          <a:off x="8942294" y="14669060"/>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xdr:row>
      <xdr:rowOff>0</xdr:rowOff>
    </xdr:from>
    <xdr:ext cx="95250" cy="171450"/>
    <xdr:sp macro="" textlink="">
      <xdr:nvSpPr>
        <xdr:cNvPr id="836" name="Text Box 16">
          <a:extLst>
            <a:ext uri="{FF2B5EF4-FFF2-40B4-BE49-F238E27FC236}">
              <a16:creationId xmlns:a16="http://schemas.microsoft.com/office/drawing/2014/main" id="{FDE59AE3-B891-4E3A-96C1-3FD0B9A3AEC4}"/>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xdr:row>
      <xdr:rowOff>0</xdr:rowOff>
    </xdr:from>
    <xdr:ext cx="95250" cy="171450"/>
    <xdr:sp macro="" textlink="">
      <xdr:nvSpPr>
        <xdr:cNvPr id="837" name="Text Box 17">
          <a:extLst>
            <a:ext uri="{FF2B5EF4-FFF2-40B4-BE49-F238E27FC236}">
              <a16:creationId xmlns:a16="http://schemas.microsoft.com/office/drawing/2014/main" id="{C5D4FF63-D4E3-40BE-B327-2AFBDA2D5BAF}"/>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xdr:row>
      <xdr:rowOff>0</xdr:rowOff>
    </xdr:from>
    <xdr:ext cx="95250" cy="171450"/>
    <xdr:sp macro="" textlink="">
      <xdr:nvSpPr>
        <xdr:cNvPr id="838" name="Text Box 18">
          <a:extLst>
            <a:ext uri="{FF2B5EF4-FFF2-40B4-BE49-F238E27FC236}">
              <a16:creationId xmlns:a16="http://schemas.microsoft.com/office/drawing/2014/main" id="{C1999948-DA08-439D-9857-6BCCA0AF0483}"/>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xdr:row>
      <xdr:rowOff>0</xdr:rowOff>
    </xdr:from>
    <xdr:ext cx="95250" cy="171450"/>
    <xdr:sp macro="" textlink="">
      <xdr:nvSpPr>
        <xdr:cNvPr id="839" name="Text Box 19">
          <a:extLst>
            <a:ext uri="{FF2B5EF4-FFF2-40B4-BE49-F238E27FC236}">
              <a16:creationId xmlns:a16="http://schemas.microsoft.com/office/drawing/2014/main" id="{54F439E5-B9A8-46CC-80D8-540B4091A50E}"/>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1" name="Text Box 15">
          <a:extLst>
            <a:ext uri="{FF2B5EF4-FFF2-40B4-BE49-F238E27FC236}">
              <a16:creationId xmlns:a16="http://schemas.microsoft.com/office/drawing/2014/main" id="{691E7CF6-19B5-4BFE-9485-6AFC2DE6B57F}"/>
            </a:ext>
          </a:extLst>
        </xdr:cNvPr>
        <xdr:cNvSpPr txBox="1">
          <a:spLocks noChangeArrowheads="1"/>
        </xdr:cNvSpPr>
      </xdr:nvSpPr>
      <xdr:spPr bwMode="auto">
        <a:xfrm>
          <a:off x="6655254" y="5031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2" name="Text Box 15">
          <a:extLst>
            <a:ext uri="{FF2B5EF4-FFF2-40B4-BE49-F238E27FC236}">
              <a16:creationId xmlns:a16="http://schemas.microsoft.com/office/drawing/2014/main" id="{E14CEE29-1BA5-4940-A1EC-3A26F3C33B6C}"/>
            </a:ext>
          </a:extLst>
        </xdr:cNvPr>
        <xdr:cNvSpPr txBox="1">
          <a:spLocks noChangeArrowheads="1"/>
        </xdr:cNvSpPr>
      </xdr:nvSpPr>
      <xdr:spPr bwMode="auto">
        <a:xfrm>
          <a:off x="6655254" y="5221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3" name="Text Box 15">
          <a:extLst>
            <a:ext uri="{FF2B5EF4-FFF2-40B4-BE49-F238E27FC236}">
              <a16:creationId xmlns:a16="http://schemas.microsoft.com/office/drawing/2014/main" id="{EE979E06-0568-40A1-9FE4-8239C5541ABC}"/>
            </a:ext>
          </a:extLst>
        </xdr:cNvPr>
        <xdr:cNvSpPr txBox="1">
          <a:spLocks noChangeArrowheads="1"/>
        </xdr:cNvSpPr>
      </xdr:nvSpPr>
      <xdr:spPr bwMode="auto">
        <a:xfrm>
          <a:off x="6655254" y="5221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4" name="Text Box 15">
          <a:extLst>
            <a:ext uri="{FF2B5EF4-FFF2-40B4-BE49-F238E27FC236}">
              <a16:creationId xmlns:a16="http://schemas.microsoft.com/office/drawing/2014/main" id="{E43A03EA-6D9A-448B-A494-1857B15772B5}"/>
            </a:ext>
          </a:extLst>
        </xdr:cNvPr>
        <xdr:cNvSpPr txBox="1">
          <a:spLocks noChangeArrowheads="1"/>
        </xdr:cNvSpPr>
      </xdr:nvSpPr>
      <xdr:spPr bwMode="auto">
        <a:xfrm>
          <a:off x="6655254" y="5412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5" name="Text Box 15">
          <a:extLst>
            <a:ext uri="{FF2B5EF4-FFF2-40B4-BE49-F238E27FC236}">
              <a16:creationId xmlns:a16="http://schemas.microsoft.com/office/drawing/2014/main" id="{AFC7E511-3141-4D1C-A69F-4C7029A6CCEF}"/>
            </a:ext>
          </a:extLst>
        </xdr:cNvPr>
        <xdr:cNvSpPr txBox="1">
          <a:spLocks noChangeArrowheads="1"/>
        </xdr:cNvSpPr>
      </xdr:nvSpPr>
      <xdr:spPr bwMode="auto">
        <a:xfrm>
          <a:off x="6655254" y="5412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6" name="Text Box 15">
          <a:extLst>
            <a:ext uri="{FF2B5EF4-FFF2-40B4-BE49-F238E27FC236}">
              <a16:creationId xmlns:a16="http://schemas.microsoft.com/office/drawing/2014/main" id="{F11743A4-E593-4DFE-97A3-66AA753921A2}"/>
            </a:ext>
          </a:extLst>
        </xdr:cNvPr>
        <xdr:cNvSpPr txBox="1">
          <a:spLocks noChangeArrowheads="1"/>
        </xdr:cNvSpPr>
      </xdr:nvSpPr>
      <xdr:spPr bwMode="auto">
        <a:xfrm>
          <a:off x="6655254" y="5602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7" name="Text Box 15">
          <a:extLst>
            <a:ext uri="{FF2B5EF4-FFF2-40B4-BE49-F238E27FC236}">
              <a16:creationId xmlns:a16="http://schemas.microsoft.com/office/drawing/2014/main" id="{33048C28-6730-4175-B6A0-4BD96F947BCC}"/>
            </a:ext>
          </a:extLst>
        </xdr:cNvPr>
        <xdr:cNvSpPr txBox="1">
          <a:spLocks noChangeArrowheads="1"/>
        </xdr:cNvSpPr>
      </xdr:nvSpPr>
      <xdr:spPr bwMode="auto">
        <a:xfrm>
          <a:off x="6655254" y="5602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8" name="Text Box 15">
          <a:extLst>
            <a:ext uri="{FF2B5EF4-FFF2-40B4-BE49-F238E27FC236}">
              <a16:creationId xmlns:a16="http://schemas.microsoft.com/office/drawing/2014/main" id="{9186363C-28D6-4B17-AB15-6FF218E845FC}"/>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49" name="Text Box 15">
          <a:extLst>
            <a:ext uri="{FF2B5EF4-FFF2-40B4-BE49-F238E27FC236}">
              <a16:creationId xmlns:a16="http://schemas.microsoft.com/office/drawing/2014/main" id="{00DA3DEA-13CA-46D1-8E50-2F4460BE32B3}"/>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0" name="Text Box 15">
          <a:extLst>
            <a:ext uri="{FF2B5EF4-FFF2-40B4-BE49-F238E27FC236}">
              <a16:creationId xmlns:a16="http://schemas.microsoft.com/office/drawing/2014/main" id="{AC767F64-1744-4A84-A7C9-1B1EC287F950}"/>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1" name="Text Box 15">
          <a:extLst>
            <a:ext uri="{FF2B5EF4-FFF2-40B4-BE49-F238E27FC236}">
              <a16:creationId xmlns:a16="http://schemas.microsoft.com/office/drawing/2014/main" id="{DCE21828-4020-4402-9E9C-7145128DE02B}"/>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2" name="Text Box 15">
          <a:extLst>
            <a:ext uri="{FF2B5EF4-FFF2-40B4-BE49-F238E27FC236}">
              <a16:creationId xmlns:a16="http://schemas.microsoft.com/office/drawing/2014/main" id="{668ADA94-7A35-45C1-935D-249B38046969}"/>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3" name="Text Box 15">
          <a:extLst>
            <a:ext uri="{FF2B5EF4-FFF2-40B4-BE49-F238E27FC236}">
              <a16:creationId xmlns:a16="http://schemas.microsoft.com/office/drawing/2014/main" id="{F30CEF02-F038-4BDB-8144-90DB95B34931}"/>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4" name="Text Box 15">
          <a:extLst>
            <a:ext uri="{FF2B5EF4-FFF2-40B4-BE49-F238E27FC236}">
              <a16:creationId xmlns:a16="http://schemas.microsoft.com/office/drawing/2014/main" id="{E1BED205-4C9D-4350-9228-67B0EF103AA3}"/>
            </a:ext>
          </a:extLst>
        </xdr:cNvPr>
        <xdr:cNvSpPr txBox="1">
          <a:spLocks noChangeArrowheads="1"/>
        </xdr:cNvSpPr>
      </xdr:nvSpPr>
      <xdr:spPr bwMode="auto">
        <a:xfrm>
          <a:off x="6655254" y="5606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55" name="Text Box 16">
          <a:extLst>
            <a:ext uri="{FF2B5EF4-FFF2-40B4-BE49-F238E27FC236}">
              <a16:creationId xmlns:a16="http://schemas.microsoft.com/office/drawing/2014/main" id="{3756099E-0B3A-4580-A693-CB268E8A2A43}"/>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56" name="Text Box 17">
          <a:extLst>
            <a:ext uri="{FF2B5EF4-FFF2-40B4-BE49-F238E27FC236}">
              <a16:creationId xmlns:a16="http://schemas.microsoft.com/office/drawing/2014/main" id="{193F99BC-A28B-417D-B64B-D846ADDADA04}"/>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57" name="Text Box 18">
          <a:extLst>
            <a:ext uri="{FF2B5EF4-FFF2-40B4-BE49-F238E27FC236}">
              <a16:creationId xmlns:a16="http://schemas.microsoft.com/office/drawing/2014/main" id="{4E1EED1C-3614-48BD-92AC-241B93FF81F1}"/>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58" name="Text Box 19">
          <a:extLst>
            <a:ext uri="{FF2B5EF4-FFF2-40B4-BE49-F238E27FC236}">
              <a16:creationId xmlns:a16="http://schemas.microsoft.com/office/drawing/2014/main" id="{3F92A17F-0D59-4870-ADE9-A0EF3D1543DF}"/>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59" name="Text Box 15">
          <a:extLst>
            <a:ext uri="{FF2B5EF4-FFF2-40B4-BE49-F238E27FC236}">
              <a16:creationId xmlns:a16="http://schemas.microsoft.com/office/drawing/2014/main" id="{4752736A-A4E6-4BF8-B8F4-77F1152A31C5}"/>
            </a:ext>
          </a:extLst>
        </xdr:cNvPr>
        <xdr:cNvSpPr txBox="1">
          <a:spLocks noChangeArrowheads="1"/>
        </xdr:cNvSpPr>
      </xdr:nvSpPr>
      <xdr:spPr bwMode="auto">
        <a:xfrm>
          <a:off x="6655254" y="481375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60" name="Text Box 16">
          <a:extLst>
            <a:ext uri="{FF2B5EF4-FFF2-40B4-BE49-F238E27FC236}">
              <a16:creationId xmlns:a16="http://schemas.microsoft.com/office/drawing/2014/main" id="{80BFC7DE-0E64-4E16-84F2-518C64D7ACE0}"/>
            </a:ext>
          </a:extLst>
        </xdr:cNvPr>
        <xdr:cNvSpPr txBox="1">
          <a:spLocks noChangeArrowheads="1"/>
        </xdr:cNvSpPr>
      </xdr:nvSpPr>
      <xdr:spPr bwMode="auto">
        <a:xfrm>
          <a:off x="6655254" y="4844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61" name="Text Box 17">
          <a:extLst>
            <a:ext uri="{FF2B5EF4-FFF2-40B4-BE49-F238E27FC236}">
              <a16:creationId xmlns:a16="http://schemas.microsoft.com/office/drawing/2014/main" id="{99A154F8-1E23-4617-97DE-1D72D97142C2}"/>
            </a:ext>
          </a:extLst>
        </xdr:cNvPr>
        <xdr:cNvSpPr txBox="1">
          <a:spLocks noChangeArrowheads="1"/>
        </xdr:cNvSpPr>
      </xdr:nvSpPr>
      <xdr:spPr bwMode="auto">
        <a:xfrm>
          <a:off x="6655254" y="4844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62" name="Text Box 18">
          <a:extLst>
            <a:ext uri="{FF2B5EF4-FFF2-40B4-BE49-F238E27FC236}">
              <a16:creationId xmlns:a16="http://schemas.microsoft.com/office/drawing/2014/main" id="{01E76A04-73BE-4747-8728-4C1D87372135}"/>
            </a:ext>
          </a:extLst>
        </xdr:cNvPr>
        <xdr:cNvSpPr txBox="1">
          <a:spLocks noChangeArrowheads="1"/>
        </xdr:cNvSpPr>
      </xdr:nvSpPr>
      <xdr:spPr bwMode="auto">
        <a:xfrm>
          <a:off x="6655254" y="4844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863" name="Text Box 19">
          <a:extLst>
            <a:ext uri="{FF2B5EF4-FFF2-40B4-BE49-F238E27FC236}">
              <a16:creationId xmlns:a16="http://schemas.microsoft.com/office/drawing/2014/main" id="{EC95AC13-5814-4D62-96AE-C2737285380E}"/>
            </a:ext>
          </a:extLst>
        </xdr:cNvPr>
        <xdr:cNvSpPr txBox="1">
          <a:spLocks noChangeArrowheads="1"/>
        </xdr:cNvSpPr>
      </xdr:nvSpPr>
      <xdr:spPr bwMode="auto">
        <a:xfrm>
          <a:off x="6655254" y="4844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4" name="Text Box 15">
          <a:extLst>
            <a:ext uri="{FF2B5EF4-FFF2-40B4-BE49-F238E27FC236}">
              <a16:creationId xmlns:a16="http://schemas.microsoft.com/office/drawing/2014/main" id="{A018EE73-DA9D-4377-8FB9-22AAC68CA46B}"/>
            </a:ext>
          </a:extLst>
        </xdr:cNvPr>
        <xdr:cNvSpPr txBox="1">
          <a:spLocks noChangeArrowheads="1"/>
        </xdr:cNvSpPr>
      </xdr:nvSpPr>
      <xdr:spPr bwMode="auto">
        <a:xfrm>
          <a:off x="6655254" y="5031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5" name="Text Box 15">
          <a:extLst>
            <a:ext uri="{FF2B5EF4-FFF2-40B4-BE49-F238E27FC236}">
              <a16:creationId xmlns:a16="http://schemas.microsoft.com/office/drawing/2014/main" id="{C02E1291-C7C6-4D3E-A4E6-A8DEF13BCFAE}"/>
            </a:ext>
          </a:extLst>
        </xdr:cNvPr>
        <xdr:cNvSpPr txBox="1">
          <a:spLocks noChangeArrowheads="1"/>
        </xdr:cNvSpPr>
      </xdr:nvSpPr>
      <xdr:spPr bwMode="auto">
        <a:xfrm>
          <a:off x="6655254" y="5793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6" name="Text Box 15">
          <a:extLst>
            <a:ext uri="{FF2B5EF4-FFF2-40B4-BE49-F238E27FC236}">
              <a16:creationId xmlns:a16="http://schemas.microsoft.com/office/drawing/2014/main" id="{A22CA2AE-D619-44B7-9069-3B58B99E3A2F}"/>
            </a:ext>
          </a:extLst>
        </xdr:cNvPr>
        <xdr:cNvSpPr txBox="1">
          <a:spLocks noChangeArrowheads="1"/>
        </xdr:cNvSpPr>
      </xdr:nvSpPr>
      <xdr:spPr bwMode="auto">
        <a:xfrm>
          <a:off x="6655254" y="5793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7" name="Text Box 15">
          <a:extLst>
            <a:ext uri="{FF2B5EF4-FFF2-40B4-BE49-F238E27FC236}">
              <a16:creationId xmlns:a16="http://schemas.microsoft.com/office/drawing/2014/main" id="{5BF285FA-258A-4649-818D-C7CABB5DE9D7}"/>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8" name="Text Box 15">
          <a:extLst>
            <a:ext uri="{FF2B5EF4-FFF2-40B4-BE49-F238E27FC236}">
              <a16:creationId xmlns:a16="http://schemas.microsoft.com/office/drawing/2014/main" id="{34D7B05C-B83F-474D-8C4A-FC8E06838266}"/>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69" name="Text Box 15">
          <a:extLst>
            <a:ext uri="{FF2B5EF4-FFF2-40B4-BE49-F238E27FC236}">
              <a16:creationId xmlns:a16="http://schemas.microsoft.com/office/drawing/2014/main" id="{181BB5E6-A5DE-439A-BDAD-B513BC66F917}"/>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0" name="Text Box 15">
          <a:extLst>
            <a:ext uri="{FF2B5EF4-FFF2-40B4-BE49-F238E27FC236}">
              <a16:creationId xmlns:a16="http://schemas.microsoft.com/office/drawing/2014/main" id="{8E46A33B-7E95-4959-BE22-536858BCEA4B}"/>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1" name="Text Box 15">
          <a:extLst>
            <a:ext uri="{FF2B5EF4-FFF2-40B4-BE49-F238E27FC236}">
              <a16:creationId xmlns:a16="http://schemas.microsoft.com/office/drawing/2014/main" id="{ADE16B06-E0EB-4495-AF79-3700F5BCFB00}"/>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2" name="Text Box 15">
          <a:extLst>
            <a:ext uri="{FF2B5EF4-FFF2-40B4-BE49-F238E27FC236}">
              <a16:creationId xmlns:a16="http://schemas.microsoft.com/office/drawing/2014/main" id="{09BAA5E0-9302-435E-9516-294AA2D338C3}"/>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3" name="Text Box 15">
          <a:extLst>
            <a:ext uri="{FF2B5EF4-FFF2-40B4-BE49-F238E27FC236}">
              <a16:creationId xmlns:a16="http://schemas.microsoft.com/office/drawing/2014/main" id="{3DF8069B-482B-4372-9A3F-67A29DB39505}"/>
            </a:ext>
          </a:extLst>
        </xdr:cNvPr>
        <xdr:cNvSpPr txBox="1">
          <a:spLocks noChangeArrowheads="1"/>
        </xdr:cNvSpPr>
      </xdr:nvSpPr>
      <xdr:spPr bwMode="auto">
        <a:xfrm>
          <a:off x="6655254" y="5796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4" name="Text Box 15">
          <a:extLst>
            <a:ext uri="{FF2B5EF4-FFF2-40B4-BE49-F238E27FC236}">
              <a16:creationId xmlns:a16="http://schemas.microsoft.com/office/drawing/2014/main" id="{EB0B5F15-E02D-4FA0-9C23-0973C44AB917}"/>
            </a:ext>
          </a:extLst>
        </xdr:cNvPr>
        <xdr:cNvSpPr txBox="1">
          <a:spLocks noChangeArrowheads="1"/>
        </xdr:cNvSpPr>
      </xdr:nvSpPr>
      <xdr:spPr bwMode="auto">
        <a:xfrm>
          <a:off x="6655254" y="5983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5" name="Text Box 15">
          <a:extLst>
            <a:ext uri="{FF2B5EF4-FFF2-40B4-BE49-F238E27FC236}">
              <a16:creationId xmlns:a16="http://schemas.microsoft.com/office/drawing/2014/main" id="{75BE8616-08AA-45F4-99D7-19B8E09C456E}"/>
            </a:ext>
          </a:extLst>
        </xdr:cNvPr>
        <xdr:cNvSpPr txBox="1">
          <a:spLocks noChangeArrowheads="1"/>
        </xdr:cNvSpPr>
      </xdr:nvSpPr>
      <xdr:spPr bwMode="auto">
        <a:xfrm>
          <a:off x="6655254" y="5983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6" name="Text Box 15">
          <a:extLst>
            <a:ext uri="{FF2B5EF4-FFF2-40B4-BE49-F238E27FC236}">
              <a16:creationId xmlns:a16="http://schemas.microsoft.com/office/drawing/2014/main" id="{6077509C-6532-4FBC-AA3F-7CDBD98117DB}"/>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7" name="Text Box 15">
          <a:extLst>
            <a:ext uri="{FF2B5EF4-FFF2-40B4-BE49-F238E27FC236}">
              <a16:creationId xmlns:a16="http://schemas.microsoft.com/office/drawing/2014/main" id="{6E34CD71-CB94-4C8A-B188-42E0F40C8064}"/>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8" name="Text Box 15">
          <a:extLst>
            <a:ext uri="{FF2B5EF4-FFF2-40B4-BE49-F238E27FC236}">
              <a16:creationId xmlns:a16="http://schemas.microsoft.com/office/drawing/2014/main" id="{F9115076-B240-4834-A42B-C85AA7C0CB45}"/>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79" name="Text Box 15">
          <a:extLst>
            <a:ext uri="{FF2B5EF4-FFF2-40B4-BE49-F238E27FC236}">
              <a16:creationId xmlns:a16="http://schemas.microsoft.com/office/drawing/2014/main" id="{AACDDDDA-FDDA-42CD-B055-E22E1BF65D53}"/>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0" name="Text Box 15">
          <a:extLst>
            <a:ext uri="{FF2B5EF4-FFF2-40B4-BE49-F238E27FC236}">
              <a16:creationId xmlns:a16="http://schemas.microsoft.com/office/drawing/2014/main" id="{87388FFD-C520-4080-B624-C295818A37EC}"/>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1" name="Text Box 15">
          <a:extLst>
            <a:ext uri="{FF2B5EF4-FFF2-40B4-BE49-F238E27FC236}">
              <a16:creationId xmlns:a16="http://schemas.microsoft.com/office/drawing/2014/main" id="{6CB9B6F8-0DC4-4C43-A162-8725B1718741}"/>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2" name="Text Box 15">
          <a:extLst>
            <a:ext uri="{FF2B5EF4-FFF2-40B4-BE49-F238E27FC236}">
              <a16:creationId xmlns:a16="http://schemas.microsoft.com/office/drawing/2014/main" id="{273357D3-7A64-4F16-B313-AD59983014EF}"/>
            </a:ext>
          </a:extLst>
        </xdr:cNvPr>
        <xdr:cNvSpPr txBox="1">
          <a:spLocks noChangeArrowheads="1"/>
        </xdr:cNvSpPr>
      </xdr:nvSpPr>
      <xdr:spPr bwMode="auto">
        <a:xfrm>
          <a:off x="6655254" y="5987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3" name="Text Box 15">
          <a:extLst>
            <a:ext uri="{FF2B5EF4-FFF2-40B4-BE49-F238E27FC236}">
              <a16:creationId xmlns:a16="http://schemas.microsoft.com/office/drawing/2014/main" id="{6BD92950-F9DC-442A-8E93-FE43F5355202}"/>
            </a:ext>
          </a:extLst>
        </xdr:cNvPr>
        <xdr:cNvSpPr txBox="1">
          <a:spLocks noChangeArrowheads="1"/>
        </xdr:cNvSpPr>
      </xdr:nvSpPr>
      <xdr:spPr bwMode="auto">
        <a:xfrm>
          <a:off x="6655254" y="6174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4" name="Text Box 15">
          <a:extLst>
            <a:ext uri="{FF2B5EF4-FFF2-40B4-BE49-F238E27FC236}">
              <a16:creationId xmlns:a16="http://schemas.microsoft.com/office/drawing/2014/main" id="{359D6DFE-D390-4B2F-9B8A-FB75A676CD9F}"/>
            </a:ext>
          </a:extLst>
        </xdr:cNvPr>
        <xdr:cNvSpPr txBox="1">
          <a:spLocks noChangeArrowheads="1"/>
        </xdr:cNvSpPr>
      </xdr:nvSpPr>
      <xdr:spPr bwMode="auto">
        <a:xfrm>
          <a:off x="6655254" y="6174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5" name="Text Box 15">
          <a:extLst>
            <a:ext uri="{FF2B5EF4-FFF2-40B4-BE49-F238E27FC236}">
              <a16:creationId xmlns:a16="http://schemas.microsoft.com/office/drawing/2014/main" id="{12C4BD82-D93E-4FE1-A2DC-4DB35399E0BC}"/>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6" name="Text Box 15">
          <a:extLst>
            <a:ext uri="{FF2B5EF4-FFF2-40B4-BE49-F238E27FC236}">
              <a16:creationId xmlns:a16="http://schemas.microsoft.com/office/drawing/2014/main" id="{A14E77F3-245C-43BE-810C-2B693A17F241}"/>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7" name="Text Box 15">
          <a:extLst>
            <a:ext uri="{FF2B5EF4-FFF2-40B4-BE49-F238E27FC236}">
              <a16:creationId xmlns:a16="http://schemas.microsoft.com/office/drawing/2014/main" id="{FF49780B-CE9E-4AAC-AB33-F00B01A83FAD}"/>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8" name="Text Box 15">
          <a:extLst>
            <a:ext uri="{FF2B5EF4-FFF2-40B4-BE49-F238E27FC236}">
              <a16:creationId xmlns:a16="http://schemas.microsoft.com/office/drawing/2014/main" id="{F5FB2AF6-F094-4135-A8DB-0990DA63D819}"/>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89" name="Text Box 15">
          <a:extLst>
            <a:ext uri="{FF2B5EF4-FFF2-40B4-BE49-F238E27FC236}">
              <a16:creationId xmlns:a16="http://schemas.microsoft.com/office/drawing/2014/main" id="{95F1FCD1-8A8B-4958-AA2F-DB75D8A20464}"/>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0" name="Text Box 15">
          <a:extLst>
            <a:ext uri="{FF2B5EF4-FFF2-40B4-BE49-F238E27FC236}">
              <a16:creationId xmlns:a16="http://schemas.microsoft.com/office/drawing/2014/main" id="{DA33260B-7C06-482E-A9B3-6FFA4680588C}"/>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1" name="Text Box 15">
          <a:extLst>
            <a:ext uri="{FF2B5EF4-FFF2-40B4-BE49-F238E27FC236}">
              <a16:creationId xmlns:a16="http://schemas.microsoft.com/office/drawing/2014/main" id="{5AFE2F1C-8E06-4DCD-9800-F75CD70DDC48}"/>
            </a:ext>
          </a:extLst>
        </xdr:cNvPr>
        <xdr:cNvSpPr txBox="1">
          <a:spLocks noChangeArrowheads="1"/>
        </xdr:cNvSpPr>
      </xdr:nvSpPr>
      <xdr:spPr bwMode="auto">
        <a:xfrm>
          <a:off x="6655254" y="6177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2" name="Text Box 15">
          <a:extLst>
            <a:ext uri="{FF2B5EF4-FFF2-40B4-BE49-F238E27FC236}">
              <a16:creationId xmlns:a16="http://schemas.microsoft.com/office/drawing/2014/main" id="{0A8AE03F-BAAF-46FD-84B0-66E247A535C7}"/>
            </a:ext>
          </a:extLst>
        </xdr:cNvPr>
        <xdr:cNvSpPr txBox="1">
          <a:spLocks noChangeArrowheads="1"/>
        </xdr:cNvSpPr>
      </xdr:nvSpPr>
      <xdr:spPr bwMode="auto">
        <a:xfrm>
          <a:off x="6655254" y="6364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3" name="Text Box 15">
          <a:extLst>
            <a:ext uri="{FF2B5EF4-FFF2-40B4-BE49-F238E27FC236}">
              <a16:creationId xmlns:a16="http://schemas.microsoft.com/office/drawing/2014/main" id="{783D0C29-8614-499D-BF81-7E7A3A3AF7A5}"/>
            </a:ext>
          </a:extLst>
        </xdr:cNvPr>
        <xdr:cNvSpPr txBox="1">
          <a:spLocks noChangeArrowheads="1"/>
        </xdr:cNvSpPr>
      </xdr:nvSpPr>
      <xdr:spPr bwMode="auto">
        <a:xfrm>
          <a:off x="6655254" y="6364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4" name="Text Box 15">
          <a:extLst>
            <a:ext uri="{FF2B5EF4-FFF2-40B4-BE49-F238E27FC236}">
              <a16:creationId xmlns:a16="http://schemas.microsoft.com/office/drawing/2014/main" id="{67E15B7D-2155-4C68-9CBA-7B5159CF0540}"/>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5" name="Text Box 15">
          <a:extLst>
            <a:ext uri="{FF2B5EF4-FFF2-40B4-BE49-F238E27FC236}">
              <a16:creationId xmlns:a16="http://schemas.microsoft.com/office/drawing/2014/main" id="{ABC0BE1B-2ABB-40D5-9C79-DB3B1671E71D}"/>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6" name="Text Box 15">
          <a:extLst>
            <a:ext uri="{FF2B5EF4-FFF2-40B4-BE49-F238E27FC236}">
              <a16:creationId xmlns:a16="http://schemas.microsoft.com/office/drawing/2014/main" id="{D78C2553-3BCD-411D-9658-44FE1BCF9790}"/>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7" name="Text Box 15">
          <a:extLst>
            <a:ext uri="{FF2B5EF4-FFF2-40B4-BE49-F238E27FC236}">
              <a16:creationId xmlns:a16="http://schemas.microsoft.com/office/drawing/2014/main" id="{EA7C01B9-76F3-4D9A-9815-518A5329E0F3}"/>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8" name="Text Box 15">
          <a:extLst>
            <a:ext uri="{FF2B5EF4-FFF2-40B4-BE49-F238E27FC236}">
              <a16:creationId xmlns:a16="http://schemas.microsoft.com/office/drawing/2014/main" id="{F0441770-7935-4422-93A5-955699DF261D}"/>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899" name="Text Box 15">
          <a:extLst>
            <a:ext uri="{FF2B5EF4-FFF2-40B4-BE49-F238E27FC236}">
              <a16:creationId xmlns:a16="http://schemas.microsoft.com/office/drawing/2014/main" id="{ED9B24FD-AED3-44C1-9EA3-7B3614AFB084}"/>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0" name="Text Box 15">
          <a:extLst>
            <a:ext uri="{FF2B5EF4-FFF2-40B4-BE49-F238E27FC236}">
              <a16:creationId xmlns:a16="http://schemas.microsoft.com/office/drawing/2014/main" id="{C89F2425-34F8-425A-9A58-A20A2668049B}"/>
            </a:ext>
          </a:extLst>
        </xdr:cNvPr>
        <xdr:cNvSpPr txBox="1">
          <a:spLocks noChangeArrowheads="1"/>
        </xdr:cNvSpPr>
      </xdr:nvSpPr>
      <xdr:spPr bwMode="auto">
        <a:xfrm>
          <a:off x="6655254" y="6368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1" name="Text Box 15">
          <a:extLst>
            <a:ext uri="{FF2B5EF4-FFF2-40B4-BE49-F238E27FC236}">
              <a16:creationId xmlns:a16="http://schemas.microsoft.com/office/drawing/2014/main" id="{49C732D2-FC3B-4D00-AEC3-E3A4207C5549}"/>
            </a:ext>
          </a:extLst>
        </xdr:cNvPr>
        <xdr:cNvSpPr txBox="1">
          <a:spLocks noChangeArrowheads="1"/>
        </xdr:cNvSpPr>
      </xdr:nvSpPr>
      <xdr:spPr bwMode="auto">
        <a:xfrm>
          <a:off x="6655254" y="6555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2" name="Text Box 15">
          <a:extLst>
            <a:ext uri="{FF2B5EF4-FFF2-40B4-BE49-F238E27FC236}">
              <a16:creationId xmlns:a16="http://schemas.microsoft.com/office/drawing/2014/main" id="{468BF9AC-4219-467A-971B-FDA323D7E5AF}"/>
            </a:ext>
          </a:extLst>
        </xdr:cNvPr>
        <xdr:cNvSpPr txBox="1">
          <a:spLocks noChangeArrowheads="1"/>
        </xdr:cNvSpPr>
      </xdr:nvSpPr>
      <xdr:spPr bwMode="auto">
        <a:xfrm>
          <a:off x="6655254" y="6555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3" name="Text Box 15">
          <a:extLst>
            <a:ext uri="{FF2B5EF4-FFF2-40B4-BE49-F238E27FC236}">
              <a16:creationId xmlns:a16="http://schemas.microsoft.com/office/drawing/2014/main" id="{E9CE7785-A6BC-4284-8FD6-5AA6E2460CAA}"/>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4" name="Text Box 15">
          <a:extLst>
            <a:ext uri="{FF2B5EF4-FFF2-40B4-BE49-F238E27FC236}">
              <a16:creationId xmlns:a16="http://schemas.microsoft.com/office/drawing/2014/main" id="{83437C75-3EA5-4701-809E-10E0A2731CBF}"/>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5" name="Text Box 15">
          <a:extLst>
            <a:ext uri="{FF2B5EF4-FFF2-40B4-BE49-F238E27FC236}">
              <a16:creationId xmlns:a16="http://schemas.microsoft.com/office/drawing/2014/main" id="{7AB94A35-A331-42DB-A67A-B0C6B5FF5BE8}"/>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6" name="Text Box 15">
          <a:extLst>
            <a:ext uri="{FF2B5EF4-FFF2-40B4-BE49-F238E27FC236}">
              <a16:creationId xmlns:a16="http://schemas.microsoft.com/office/drawing/2014/main" id="{6BE368A6-7C1E-4FA6-B203-12847467F4A9}"/>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7" name="Text Box 15">
          <a:extLst>
            <a:ext uri="{FF2B5EF4-FFF2-40B4-BE49-F238E27FC236}">
              <a16:creationId xmlns:a16="http://schemas.microsoft.com/office/drawing/2014/main" id="{C4EA8860-1AD9-4251-8F80-6F1FE7EF1D24}"/>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8" name="Text Box 15">
          <a:extLst>
            <a:ext uri="{FF2B5EF4-FFF2-40B4-BE49-F238E27FC236}">
              <a16:creationId xmlns:a16="http://schemas.microsoft.com/office/drawing/2014/main" id="{ED5622F1-CE9B-4986-A63A-B04EB6008558}"/>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09" name="Text Box 15">
          <a:extLst>
            <a:ext uri="{FF2B5EF4-FFF2-40B4-BE49-F238E27FC236}">
              <a16:creationId xmlns:a16="http://schemas.microsoft.com/office/drawing/2014/main" id="{5597A182-EA0E-4F63-8FD3-45EE205AD221}"/>
            </a:ext>
          </a:extLst>
        </xdr:cNvPr>
        <xdr:cNvSpPr txBox="1">
          <a:spLocks noChangeArrowheads="1"/>
        </xdr:cNvSpPr>
      </xdr:nvSpPr>
      <xdr:spPr bwMode="auto">
        <a:xfrm>
          <a:off x="6655254" y="6558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0" name="Text Box 15">
          <a:extLst>
            <a:ext uri="{FF2B5EF4-FFF2-40B4-BE49-F238E27FC236}">
              <a16:creationId xmlns:a16="http://schemas.microsoft.com/office/drawing/2014/main" id="{21E84FF4-819B-42BB-BC13-95BD3C6A0BF4}"/>
            </a:ext>
          </a:extLst>
        </xdr:cNvPr>
        <xdr:cNvSpPr txBox="1">
          <a:spLocks noChangeArrowheads="1"/>
        </xdr:cNvSpPr>
      </xdr:nvSpPr>
      <xdr:spPr bwMode="auto">
        <a:xfrm>
          <a:off x="6655254" y="6745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1" name="Text Box 15">
          <a:extLst>
            <a:ext uri="{FF2B5EF4-FFF2-40B4-BE49-F238E27FC236}">
              <a16:creationId xmlns:a16="http://schemas.microsoft.com/office/drawing/2014/main" id="{2C959FB9-4D9A-4630-88FB-3AC04F98A9DA}"/>
            </a:ext>
          </a:extLst>
        </xdr:cNvPr>
        <xdr:cNvSpPr txBox="1">
          <a:spLocks noChangeArrowheads="1"/>
        </xdr:cNvSpPr>
      </xdr:nvSpPr>
      <xdr:spPr bwMode="auto">
        <a:xfrm>
          <a:off x="6655254" y="6745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2" name="Text Box 15">
          <a:extLst>
            <a:ext uri="{FF2B5EF4-FFF2-40B4-BE49-F238E27FC236}">
              <a16:creationId xmlns:a16="http://schemas.microsoft.com/office/drawing/2014/main" id="{8FC39962-C272-4ABA-B1B5-2DD32299EE88}"/>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3" name="Text Box 15">
          <a:extLst>
            <a:ext uri="{FF2B5EF4-FFF2-40B4-BE49-F238E27FC236}">
              <a16:creationId xmlns:a16="http://schemas.microsoft.com/office/drawing/2014/main" id="{152F9EC8-38F3-4795-A09D-5447937EDDFD}"/>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4" name="Text Box 15">
          <a:extLst>
            <a:ext uri="{FF2B5EF4-FFF2-40B4-BE49-F238E27FC236}">
              <a16:creationId xmlns:a16="http://schemas.microsoft.com/office/drawing/2014/main" id="{7E2F1A01-1E24-4DE4-8A3B-BFD1D72A4181}"/>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5" name="Text Box 15">
          <a:extLst>
            <a:ext uri="{FF2B5EF4-FFF2-40B4-BE49-F238E27FC236}">
              <a16:creationId xmlns:a16="http://schemas.microsoft.com/office/drawing/2014/main" id="{61ACC617-C01C-40F5-A1E0-4642DDD4400B}"/>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6" name="Text Box 15">
          <a:extLst>
            <a:ext uri="{FF2B5EF4-FFF2-40B4-BE49-F238E27FC236}">
              <a16:creationId xmlns:a16="http://schemas.microsoft.com/office/drawing/2014/main" id="{40D4692D-EBA6-4FB1-AB7C-3C1B2859A02A}"/>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7" name="Text Box 15">
          <a:extLst>
            <a:ext uri="{FF2B5EF4-FFF2-40B4-BE49-F238E27FC236}">
              <a16:creationId xmlns:a16="http://schemas.microsoft.com/office/drawing/2014/main" id="{4CAC4C07-54AF-4F72-BA3A-C337D6D18C5B}"/>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8" name="Text Box 15">
          <a:extLst>
            <a:ext uri="{FF2B5EF4-FFF2-40B4-BE49-F238E27FC236}">
              <a16:creationId xmlns:a16="http://schemas.microsoft.com/office/drawing/2014/main" id="{EB308372-ED7B-495C-BAEC-D9CBE553C78E}"/>
            </a:ext>
          </a:extLst>
        </xdr:cNvPr>
        <xdr:cNvSpPr txBox="1">
          <a:spLocks noChangeArrowheads="1"/>
        </xdr:cNvSpPr>
      </xdr:nvSpPr>
      <xdr:spPr bwMode="auto">
        <a:xfrm>
          <a:off x="6655254" y="6749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19" name="Text Box 15">
          <a:extLst>
            <a:ext uri="{FF2B5EF4-FFF2-40B4-BE49-F238E27FC236}">
              <a16:creationId xmlns:a16="http://schemas.microsoft.com/office/drawing/2014/main" id="{613F3C22-872B-4857-95F9-47007838870F}"/>
            </a:ext>
          </a:extLst>
        </xdr:cNvPr>
        <xdr:cNvSpPr txBox="1">
          <a:spLocks noChangeArrowheads="1"/>
        </xdr:cNvSpPr>
      </xdr:nvSpPr>
      <xdr:spPr bwMode="auto">
        <a:xfrm>
          <a:off x="6655254" y="6936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0" name="Text Box 15">
          <a:extLst>
            <a:ext uri="{FF2B5EF4-FFF2-40B4-BE49-F238E27FC236}">
              <a16:creationId xmlns:a16="http://schemas.microsoft.com/office/drawing/2014/main" id="{50FF0542-5AFF-4ADD-A3DF-12BAB0D33A72}"/>
            </a:ext>
          </a:extLst>
        </xdr:cNvPr>
        <xdr:cNvSpPr txBox="1">
          <a:spLocks noChangeArrowheads="1"/>
        </xdr:cNvSpPr>
      </xdr:nvSpPr>
      <xdr:spPr bwMode="auto">
        <a:xfrm>
          <a:off x="6655254" y="6936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1" name="Text Box 15">
          <a:extLst>
            <a:ext uri="{FF2B5EF4-FFF2-40B4-BE49-F238E27FC236}">
              <a16:creationId xmlns:a16="http://schemas.microsoft.com/office/drawing/2014/main" id="{9D4F2D9D-C2D7-4C3A-8CBD-47DFA11CCAB8}"/>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2" name="Text Box 15">
          <a:extLst>
            <a:ext uri="{FF2B5EF4-FFF2-40B4-BE49-F238E27FC236}">
              <a16:creationId xmlns:a16="http://schemas.microsoft.com/office/drawing/2014/main" id="{B839C9B7-7A8B-42EF-8D8A-4DAC41E204F9}"/>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3" name="Text Box 15">
          <a:extLst>
            <a:ext uri="{FF2B5EF4-FFF2-40B4-BE49-F238E27FC236}">
              <a16:creationId xmlns:a16="http://schemas.microsoft.com/office/drawing/2014/main" id="{05F5D525-3422-40C5-9728-6941128CE8E9}"/>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4" name="Text Box 15">
          <a:extLst>
            <a:ext uri="{FF2B5EF4-FFF2-40B4-BE49-F238E27FC236}">
              <a16:creationId xmlns:a16="http://schemas.microsoft.com/office/drawing/2014/main" id="{24969B08-84D3-4979-8CA0-94B4816450B1}"/>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5" name="Text Box 15">
          <a:extLst>
            <a:ext uri="{FF2B5EF4-FFF2-40B4-BE49-F238E27FC236}">
              <a16:creationId xmlns:a16="http://schemas.microsoft.com/office/drawing/2014/main" id="{67302B5A-800C-41EA-9F6E-F7065BDBF95D}"/>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6" name="Text Box 15">
          <a:extLst>
            <a:ext uri="{FF2B5EF4-FFF2-40B4-BE49-F238E27FC236}">
              <a16:creationId xmlns:a16="http://schemas.microsoft.com/office/drawing/2014/main" id="{9E39EA96-ACC7-4857-8B87-52C48EBDA3E4}"/>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7" name="Text Box 15">
          <a:extLst>
            <a:ext uri="{FF2B5EF4-FFF2-40B4-BE49-F238E27FC236}">
              <a16:creationId xmlns:a16="http://schemas.microsoft.com/office/drawing/2014/main" id="{5BDC2E1B-1D16-4B82-B3E2-14C98382BAC7}"/>
            </a:ext>
          </a:extLst>
        </xdr:cNvPr>
        <xdr:cNvSpPr txBox="1">
          <a:spLocks noChangeArrowheads="1"/>
        </xdr:cNvSpPr>
      </xdr:nvSpPr>
      <xdr:spPr bwMode="auto">
        <a:xfrm>
          <a:off x="6655254" y="6939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8" name="Text Box 15">
          <a:extLst>
            <a:ext uri="{FF2B5EF4-FFF2-40B4-BE49-F238E27FC236}">
              <a16:creationId xmlns:a16="http://schemas.microsoft.com/office/drawing/2014/main" id="{64835D8E-6917-474D-9C83-7CAF2330FEC7}"/>
            </a:ext>
          </a:extLst>
        </xdr:cNvPr>
        <xdr:cNvSpPr txBox="1">
          <a:spLocks noChangeArrowheads="1"/>
        </xdr:cNvSpPr>
      </xdr:nvSpPr>
      <xdr:spPr bwMode="auto">
        <a:xfrm>
          <a:off x="6655254" y="7126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29" name="Text Box 15">
          <a:extLst>
            <a:ext uri="{FF2B5EF4-FFF2-40B4-BE49-F238E27FC236}">
              <a16:creationId xmlns:a16="http://schemas.microsoft.com/office/drawing/2014/main" id="{36B11186-7CC0-42C7-B5CC-DDA751B1C98E}"/>
            </a:ext>
          </a:extLst>
        </xdr:cNvPr>
        <xdr:cNvSpPr txBox="1">
          <a:spLocks noChangeArrowheads="1"/>
        </xdr:cNvSpPr>
      </xdr:nvSpPr>
      <xdr:spPr bwMode="auto">
        <a:xfrm>
          <a:off x="6655254" y="7126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0" name="Text Box 15">
          <a:extLst>
            <a:ext uri="{FF2B5EF4-FFF2-40B4-BE49-F238E27FC236}">
              <a16:creationId xmlns:a16="http://schemas.microsoft.com/office/drawing/2014/main" id="{89851E37-E3AF-405D-8A2C-ADF54767BBB5}"/>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1" name="Text Box 15">
          <a:extLst>
            <a:ext uri="{FF2B5EF4-FFF2-40B4-BE49-F238E27FC236}">
              <a16:creationId xmlns:a16="http://schemas.microsoft.com/office/drawing/2014/main" id="{88D89AD3-A79C-445A-AD0E-DC1E2A58441E}"/>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2" name="Text Box 15">
          <a:extLst>
            <a:ext uri="{FF2B5EF4-FFF2-40B4-BE49-F238E27FC236}">
              <a16:creationId xmlns:a16="http://schemas.microsoft.com/office/drawing/2014/main" id="{AF73FC57-1F4A-4781-9BEE-1727E1717111}"/>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3" name="Text Box 15">
          <a:extLst>
            <a:ext uri="{FF2B5EF4-FFF2-40B4-BE49-F238E27FC236}">
              <a16:creationId xmlns:a16="http://schemas.microsoft.com/office/drawing/2014/main" id="{7737E679-36E3-46B3-AAFF-8ACC9B521B30}"/>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4" name="Text Box 15">
          <a:extLst>
            <a:ext uri="{FF2B5EF4-FFF2-40B4-BE49-F238E27FC236}">
              <a16:creationId xmlns:a16="http://schemas.microsoft.com/office/drawing/2014/main" id="{463DC294-8DC0-476C-87B1-6BA5828C9D3E}"/>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5" name="Text Box 15">
          <a:extLst>
            <a:ext uri="{FF2B5EF4-FFF2-40B4-BE49-F238E27FC236}">
              <a16:creationId xmlns:a16="http://schemas.microsoft.com/office/drawing/2014/main" id="{8DE6BC24-666B-4F59-A4A7-CD717DCFC108}"/>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6" name="Text Box 15">
          <a:extLst>
            <a:ext uri="{FF2B5EF4-FFF2-40B4-BE49-F238E27FC236}">
              <a16:creationId xmlns:a16="http://schemas.microsoft.com/office/drawing/2014/main" id="{E41299AF-2FB4-4305-8F3D-DF6E1510FCED}"/>
            </a:ext>
          </a:extLst>
        </xdr:cNvPr>
        <xdr:cNvSpPr txBox="1">
          <a:spLocks noChangeArrowheads="1"/>
        </xdr:cNvSpPr>
      </xdr:nvSpPr>
      <xdr:spPr bwMode="auto">
        <a:xfrm>
          <a:off x="6655254" y="7130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7" name="Text Box 15">
          <a:extLst>
            <a:ext uri="{FF2B5EF4-FFF2-40B4-BE49-F238E27FC236}">
              <a16:creationId xmlns:a16="http://schemas.microsoft.com/office/drawing/2014/main" id="{3DA53234-5BD4-4ED1-8A20-5AA6289270A9}"/>
            </a:ext>
          </a:extLst>
        </xdr:cNvPr>
        <xdr:cNvSpPr txBox="1">
          <a:spLocks noChangeArrowheads="1"/>
        </xdr:cNvSpPr>
      </xdr:nvSpPr>
      <xdr:spPr bwMode="auto">
        <a:xfrm>
          <a:off x="6655254" y="7317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8" name="Text Box 15">
          <a:extLst>
            <a:ext uri="{FF2B5EF4-FFF2-40B4-BE49-F238E27FC236}">
              <a16:creationId xmlns:a16="http://schemas.microsoft.com/office/drawing/2014/main" id="{DF31E241-4663-4684-B3B9-3947E59E987F}"/>
            </a:ext>
          </a:extLst>
        </xdr:cNvPr>
        <xdr:cNvSpPr txBox="1">
          <a:spLocks noChangeArrowheads="1"/>
        </xdr:cNvSpPr>
      </xdr:nvSpPr>
      <xdr:spPr bwMode="auto">
        <a:xfrm>
          <a:off x="6655254" y="7317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39" name="Text Box 15">
          <a:extLst>
            <a:ext uri="{FF2B5EF4-FFF2-40B4-BE49-F238E27FC236}">
              <a16:creationId xmlns:a16="http://schemas.microsoft.com/office/drawing/2014/main" id="{069318D1-ADF6-473C-B5AA-CBDEF5C49FB4}"/>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0" name="Text Box 15">
          <a:extLst>
            <a:ext uri="{FF2B5EF4-FFF2-40B4-BE49-F238E27FC236}">
              <a16:creationId xmlns:a16="http://schemas.microsoft.com/office/drawing/2014/main" id="{DCA0AC8D-5393-489F-A0B1-8E79A47DD059}"/>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1" name="Text Box 15">
          <a:extLst>
            <a:ext uri="{FF2B5EF4-FFF2-40B4-BE49-F238E27FC236}">
              <a16:creationId xmlns:a16="http://schemas.microsoft.com/office/drawing/2014/main" id="{1E845AD1-6E25-457F-8C61-C8D030CBD762}"/>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2" name="Text Box 15">
          <a:extLst>
            <a:ext uri="{FF2B5EF4-FFF2-40B4-BE49-F238E27FC236}">
              <a16:creationId xmlns:a16="http://schemas.microsoft.com/office/drawing/2014/main" id="{B29DDC85-728C-4AEC-A63C-9C7BF545CA74}"/>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3" name="Text Box 15">
          <a:extLst>
            <a:ext uri="{FF2B5EF4-FFF2-40B4-BE49-F238E27FC236}">
              <a16:creationId xmlns:a16="http://schemas.microsoft.com/office/drawing/2014/main" id="{680A3CDB-F432-4137-97A5-545535F3033F}"/>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4" name="Text Box 15">
          <a:extLst>
            <a:ext uri="{FF2B5EF4-FFF2-40B4-BE49-F238E27FC236}">
              <a16:creationId xmlns:a16="http://schemas.microsoft.com/office/drawing/2014/main" id="{6E659BCD-1335-4CCB-936B-CB3BCE63584F}"/>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5" name="Text Box 15">
          <a:extLst>
            <a:ext uri="{FF2B5EF4-FFF2-40B4-BE49-F238E27FC236}">
              <a16:creationId xmlns:a16="http://schemas.microsoft.com/office/drawing/2014/main" id="{2368AD6F-3455-4E32-BCF0-88A1BD297B10}"/>
            </a:ext>
          </a:extLst>
        </xdr:cNvPr>
        <xdr:cNvSpPr txBox="1">
          <a:spLocks noChangeArrowheads="1"/>
        </xdr:cNvSpPr>
      </xdr:nvSpPr>
      <xdr:spPr bwMode="auto">
        <a:xfrm>
          <a:off x="6655254" y="7320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6" name="Text Box 15">
          <a:extLst>
            <a:ext uri="{FF2B5EF4-FFF2-40B4-BE49-F238E27FC236}">
              <a16:creationId xmlns:a16="http://schemas.microsoft.com/office/drawing/2014/main" id="{E91DD924-44B6-4BDF-AF88-BA7DC6DB8A02}"/>
            </a:ext>
          </a:extLst>
        </xdr:cNvPr>
        <xdr:cNvSpPr txBox="1">
          <a:spLocks noChangeArrowheads="1"/>
        </xdr:cNvSpPr>
      </xdr:nvSpPr>
      <xdr:spPr bwMode="auto">
        <a:xfrm>
          <a:off x="6655254" y="7507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7" name="Text Box 15">
          <a:extLst>
            <a:ext uri="{FF2B5EF4-FFF2-40B4-BE49-F238E27FC236}">
              <a16:creationId xmlns:a16="http://schemas.microsoft.com/office/drawing/2014/main" id="{D51A1FB2-8883-4643-841A-BB12FC39EE06}"/>
            </a:ext>
          </a:extLst>
        </xdr:cNvPr>
        <xdr:cNvSpPr txBox="1">
          <a:spLocks noChangeArrowheads="1"/>
        </xdr:cNvSpPr>
      </xdr:nvSpPr>
      <xdr:spPr bwMode="auto">
        <a:xfrm>
          <a:off x="6655254" y="7507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8" name="Text Box 15">
          <a:extLst>
            <a:ext uri="{FF2B5EF4-FFF2-40B4-BE49-F238E27FC236}">
              <a16:creationId xmlns:a16="http://schemas.microsoft.com/office/drawing/2014/main" id="{FA242669-D365-41D6-A9DF-69753C2A3D09}"/>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49" name="Text Box 15">
          <a:extLst>
            <a:ext uri="{FF2B5EF4-FFF2-40B4-BE49-F238E27FC236}">
              <a16:creationId xmlns:a16="http://schemas.microsoft.com/office/drawing/2014/main" id="{628555F2-C553-4C0D-B58C-7E4ACCA4497C}"/>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0" name="Text Box 15">
          <a:extLst>
            <a:ext uri="{FF2B5EF4-FFF2-40B4-BE49-F238E27FC236}">
              <a16:creationId xmlns:a16="http://schemas.microsoft.com/office/drawing/2014/main" id="{FB7653FD-0FC1-4F34-9E7B-0941CEF3A539}"/>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1" name="Text Box 15">
          <a:extLst>
            <a:ext uri="{FF2B5EF4-FFF2-40B4-BE49-F238E27FC236}">
              <a16:creationId xmlns:a16="http://schemas.microsoft.com/office/drawing/2014/main" id="{76CD8B3D-5C15-46CC-9A57-3F9913EA49DD}"/>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2" name="Text Box 15">
          <a:extLst>
            <a:ext uri="{FF2B5EF4-FFF2-40B4-BE49-F238E27FC236}">
              <a16:creationId xmlns:a16="http://schemas.microsoft.com/office/drawing/2014/main" id="{A58F5F05-66DF-4884-B377-0A236B41E5BF}"/>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3" name="Text Box 15">
          <a:extLst>
            <a:ext uri="{FF2B5EF4-FFF2-40B4-BE49-F238E27FC236}">
              <a16:creationId xmlns:a16="http://schemas.microsoft.com/office/drawing/2014/main" id="{70844FFF-9AC4-4B47-90FA-702739C26365}"/>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4" name="Text Box 15">
          <a:extLst>
            <a:ext uri="{FF2B5EF4-FFF2-40B4-BE49-F238E27FC236}">
              <a16:creationId xmlns:a16="http://schemas.microsoft.com/office/drawing/2014/main" id="{A8231C00-8C18-4662-B428-5D817F288589}"/>
            </a:ext>
          </a:extLst>
        </xdr:cNvPr>
        <xdr:cNvSpPr txBox="1">
          <a:spLocks noChangeArrowheads="1"/>
        </xdr:cNvSpPr>
      </xdr:nvSpPr>
      <xdr:spPr bwMode="auto">
        <a:xfrm>
          <a:off x="6655254" y="7511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5" name="Text Box 15">
          <a:extLst>
            <a:ext uri="{FF2B5EF4-FFF2-40B4-BE49-F238E27FC236}">
              <a16:creationId xmlns:a16="http://schemas.microsoft.com/office/drawing/2014/main" id="{3C3F0632-7830-4D5C-9377-66B57ECF222A}"/>
            </a:ext>
          </a:extLst>
        </xdr:cNvPr>
        <xdr:cNvSpPr txBox="1">
          <a:spLocks noChangeArrowheads="1"/>
        </xdr:cNvSpPr>
      </xdr:nvSpPr>
      <xdr:spPr bwMode="auto">
        <a:xfrm>
          <a:off x="6655254" y="7698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6" name="Text Box 15">
          <a:extLst>
            <a:ext uri="{FF2B5EF4-FFF2-40B4-BE49-F238E27FC236}">
              <a16:creationId xmlns:a16="http://schemas.microsoft.com/office/drawing/2014/main" id="{46DA2D5C-4398-4CCF-A6F2-49BBFFD5CD98}"/>
            </a:ext>
          </a:extLst>
        </xdr:cNvPr>
        <xdr:cNvSpPr txBox="1">
          <a:spLocks noChangeArrowheads="1"/>
        </xdr:cNvSpPr>
      </xdr:nvSpPr>
      <xdr:spPr bwMode="auto">
        <a:xfrm>
          <a:off x="6655254" y="7698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7" name="Text Box 15">
          <a:extLst>
            <a:ext uri="{FF2B5EF4-FFF2-40B4-BE49-F238E27FC236}">
              <a16:creationId xmlns:a16="http://schemas.microsoft.com/office/drawing/2014/main" id="{1BD95883-4E82-4CD7-8658-2EAE51A15661}"/>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8" name="Text Box 15">
          <a:extLst>
            <a:ext uri="{FF2B5EF4-FFF2-40B4-BE49-F238E27FC236}">
              <a16:creationId xmlns:a16="http://schemas.microsoft.com/office/drawing/2014/main" id="{DFA8FACE-B0DB-4D5F-812A-088F6D23A658}"/>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59" name="Text Box 15">
          <a:extLst>
            <a:ext uri="{FF2B5EF4-FFF2-40B4-BE49-F238E27FC236}">
              <a16:creationId xmlns:a16="http://schemas.microsoft.com/office/drawing/2014/main" id="{275A2F85-043E-4D14-AEB7-8322BF8410CF}"/>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0" name="Text Box 15">
          <a:extLst>
            <a:ext uri="{FF2B5EF4-FFF2-40B4-BE49-F238E27FC236}">
              <a16:creationId xmlns:a16="http://schemas.microsoft.com/office/drawing/2014/main" id="{C666A1D6-C7A0-455E-A258-DC37F885EBBC}"/>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1" name="Text Box 15">
          <a:extLst>
            <a:ext uri="{FF2B5EF4-FFF2-40B4-BE49-F238E27FC236}">
              <a16:creationId xmlns:a16="http://schemas.microsoft.com/office/drawing/2014/main" id="{9F652D22-65C2-40F7-B637-6DD9A87FA134}"/>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2" name="Text Box 15">
          <a:extLst>
            <a:ext uri="{FF2B5EF4-FFF2-40B4-BE49-F238E27FC236}">
              <a16:creationId xmlns:a16="http://schemas.microsoft.com/office/drawing/2014/main" id="{ECD237A0-5823-480C-9C02-981F9BEED84C}"/>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3" name="Text Box 15">
          <a:extLst>
            <a:ext uri="{FF2B5EF4-FFF2-40B4-BE49-F238E27FC236}">
              <a16:creationId xmlns:a16="http://schemas.microsoft.com/office/drawing/2014/main" id="{047B51D9-CD10-4EB1-A21E-91AB0784BAEA}"/>
            </a:ext>
          </a:extLst>
        </xdr:cNvPr>
        <xdr:cNvSpPr txBox="1">
          <a:spLocks noChangeArrowheads="1"/>
        </xdr:cNvSpPr>
      </xdr:nvSpPr>
      <xdr:spPr bwMode="auto">
        <a:xfrm>
          <a:off x="6655254" y="7701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4" name="Text Box 15">
          <a:extLst>
            <a:ext uri="{FF2B5EF4-FFF2-40B4-BE49-F238E27FC236}">
              <a16:creationId xmlns:a16="http://schemas.microsoft.com/office/drawing/2014/main" id="{1074A60A-3B5B-423E-8921-D1DEBDDEAB49}"/>
            </a:ext>
          </a:extLst>
        </xdr:cNvPr>
        <xdr:cNvSpPr txBox="1">
          <a:spLocks noChangeArrowheads="1"/>
        </xdr:cNvSpPr>
      </xdr:nvSpPr>
      <xdr:spPr bwMode="auto">
        <a:xfrm>
          <a:off x="6655254" y="7888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5" name="Text Box 15">
          <a:extLst>
            <a:ext uri="{FF2B5EF4-FFF2-40B4-BE49-F238E27FC236}">
              <a16:creationId xmlns:a16="http://schemas.microsoft.com/office/drawing/2014/main" id="{0B994A7B-B903-480F-9865-5B7AB19B4537}"/>
            </a:ext>
          </a:extLst>
        </xdr:cNvPr>
        <xdr:cNvSpPr txBox="1">
          <a:spLocks noChangeArrowheads="1"/>
        </xdr:cNvSpPr>
      </xdr:nvSpPr>
      <xdr:spPr bwMode="auto">
        <a:xfrm>
          <a:off x="6655254" y="7888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6" name="Text Box 15">
          <a:extLst>
            <a:ext uri="{FF2B5EF4-FFF2-40B4-BE49-F238E27FC236}">
              <a16:creationId xmlns:a16="http://schemas.microsoft.com/office/drawing/2014/main" id="{2486008E-4DC3-469D-8E86-A0AF5615873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7" name="Text Box 15">
          <a:extLst>
            <a:ext uri="{FF2B5EF4-FFF2-40B4-BE49-F238E27FC236}">
              <a16:creationId xmlns:a16="http://schemas.microsoft.com/office/drawing/2014/main" id="{B55CCBCC-3E4B-4520-BA40-6BE625A0E5D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8" name="Text Box 15">
          <a:extLst>
            <a:ext uri="{FF2B5EF4-FFF2-40B4-BE49-F238E27FC236}">
              <a16:creationId xmlns:a16="http://schemas.microsoft.com/office/drawing/2014/main" id="{F90CB116-2AE1-480E-BC21-E7A2CFA4565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69" name="Text Box 15">
          <a:extLst>
            <a:ext uri="{FF2B5EF4-FFF2-40B4-BE49-F238E27FC236}">
              <a16:creationId xmlns:a16="http://schemas.microsoft.com/office/drawing/2014/main" id="{2BE03512-0F1D-4E0D-AB11-52E463028D3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0" name="Text Box 15">
          <a:extLst>
            <a:ext uri="{FF2B5EF4-FFF2-40B4-BE49-F238E27FC236}">
              <a16:creationId xmlns:a16="http://schemas.microsoft.com/office/drawing/2014/main" id="{3880EE9E-3542-470B-82C5-DB464533491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1" name="Text Box 15">
          <a:extLst>
            <a:ext uri="{FF2B5EF4-FFF2-40B4-BE49-F238E27FC236}">
              <a16:creationId xmlns:a16="http://schemas.microsoft.com/office/drawing/2014/main" id="{2195FA27-1F27-4ABA-98D2-DAA8C1E1274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2" name="Text Box 15">
          <a:extLst>
            <a:ext uri="{FF2B5EF4-FFF2-40B4-BE49-F238E27FC236}">
              <a16:creationId xmlns:a16="http://schemas.microsoft.com/office/drawing/2014/main" id="{32669E5D-62D2-4A0E-BFDC-C8B75FE1F83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3" name="Text Box 15">
          <a:extLst>
            <a:ext uri="{FF2B5EF4-FFF2-40B4-BE49-F238E27FC236}">
              <a16:creationId xmlns:a16="http://schemas.microsoft.com/office/drawing/2014/main" id="{FA26A64E-4291-4F11-B2F5-531F1D88531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4" name="Text Box 15">
          <a:extLst>
            <a:ext uri="{FF2B5EF4-FFF2-40B4-BE49-F238E27FC236}">
              <a16:creationId xmlns:a16="http://schemas.microsoft.com/office/drawing/2014/main" id="{159A4C65-0D3D-485F-A054-03D47FC1D59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5" name="Text Box 15">
          <a:extLst>
            <a:ext uri="{FF2B5EF4-FFF2-40B4-BE49-F238E27FC236}">
              <a16:creationId xmlns:a16="http://schemas.microsoft.com/office/drawing/2014/main" id="{9DBC3219-18ED-4CAA-AC41-C5CBFC3CA10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6" name="Text Box 15">
          <a:extLst>
            <a:ext uri="{FF2B5EF4-FFF2-40B4-BE49-F238E27FC236}">
              <a16:creationId xmlns:a16="http://schemas.microsoft.com/office/drawing/2014/main" id="{EB06F04F-7DF4-4AAC-B081-B664CBA481E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7" name="Text Box 15">
          <a:extLst>
            <a:ext uri="{FF2B5EF4-FFF2-40B4-BE49-F238E27FC236}">
              <a16:creationId xmlns:a16="http://schemas.microsoft.com/office/drawing/2014/main" id="{8631B87E-C3EC-465F-A2FE-1E02C573A79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8" name="Text Box 15">
          <a:extLst>
            <a:ext uri="{FF2B5EF4-FFF2-40B4-BE49-F238E27FC236}">
              <a16:creationId xmlns:a16="http://schemas.microsoft.com/office/drawing/2014/main" id="{6EA72DA0-A413-469B-B63F-2A792E6ED6B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79" name="Text Box 15">
          <a:extLst>
            <a:ext uri="{FF2B5EF4-FFF2-40B4-BE49-F238E27FC236}">
              <a16:creationId xmlns:a16="http://schemas.microsoft.com/office/drawing/2014/main" id="{F09D7873-24FF-4C21-AE0A-0D31D2AFA5A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0" name="Text Box 15">
          <a:extLst>
            <a:ext uri="{FF2B5EF4-FFF2-40B4-BE49-F238E27FC236}">
              <a16:creationId xmlns:a16="http://schemas.microsoft.com/office/drawing/2014/main" id="{6B3CE350-95E3-475C-ABD0-3E624F99E25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1" name="Text Box 15">
          <a:extLst>
            <a:ext uri="{FF2B5EF4-FFF2-40B4-BE49-F238E27FC236}">
              <a16:creationId xmlns:a16="http://schemas.microsoft.com/office/drawing/2014/main" id="{25C7AC85-DC9C-4E30-AF2B-B1B8C3622C3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2" name="Text Box 15">
          <a:extLst>
            <a:ext uri="{FF2B5EF4-FFF2-40B4-BE49-F238E27FC236}">
              <a16:creationId xmlns:a16="http://schemas.microsoft.com/office/drawing/2014/main" id="{93158C71-2951-4E26-AA00-89A728D3A95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3" name="Text Box 15">
          <a:extLst>
            <a:ext uri="{FF2B5EF4-FFF2-40B4-BE49-F238E27FC236}">
              <a16:creationId xmlns:a16="http://schemas.microsoft.com/office/drawing/2014/main" id="{2B972B13-21A4-40DD-8688-275E7B53740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4" name="Text Box 15">
          <a:extLst>
            <a:ext uri="{FF2B5EF4-FFF2-40B4-BE49-F238E27FC236}">
              <a16:creationId xmlns:a16="http://schemas.microsoft.com/office/drawing/2014/main" id="{CFC4E52E-4FE9-4989-BB86-B6447F5953F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5" name="Text Box 15">
          <a:extLst>
            <a:ext uri="{FF2B5EF4-FFF2-40B4-BE49-F238E27FC236}">
              <a16:creationId xmlns:a16="http://schemas.microsoft.com/office/drawing/2014/main" id="{B4A93AFF-EA16-45D2-8C51-504F36CCC89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6" name="Text Box 15">
          <a:extLst>
            <a:ext uri="{FF2B5EF4-FFF2-40B4-BE49-F238E27FC236}">
              <a16:creationId xmlns:a16="http://schemas.microsoft.com/office/drawing/2014/main" id="{726409E4-7991-4218-8ED2-1B0ED79304E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7" name="Text Box 15">
          <a:extLst>
            <a:ext uri="{FF2B5EF4-FFF2-40B4-BE49-F238E27FC236}">
              <a16:creationId xmlns:a16="http://schemas.microsoft.com/office/drawing/2014/main" id="{FB337DE6-4D44-41A5-B508-6D38D4F2B71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8" name="Text Box 15">
          <a:extLst>
            <a:ext uri="{FF2B5EF4-FFF2-40B4-BE49-F238E27FC236}">
              <a16:creationId xmlns:a16="http://schemas.microsoft.com/office/drawing/2014/main" id="{6C9B92EB-9B0A-4AA7-B33D-29DFCE6051A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89" name="Text Box 15">
          <a:extLst>
            <a:ext uri="{FF2B5EF4-FFF2-40B4-BE49-F238E27FC236}">
              <a16:creationId xmlns:a16="http://schemas.microsoft.com/office/drawing/2014/main" id="{0F66EA2F-0452-415E-8E8A-A5AB8223FBF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0" name="Text Box 15">
          <a:extLst>
            <a:ext uri="{FF2B5EF4-FFF2-40B4-BE49-F238E27FC236}">
              <a16:creationId xmlns:a16="http://schemas.microsoft.com/office/drawing/2014/main" id="{0BDC3273-6449-4CDF-B867-E2AEE146CE1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1" name="Text Box 15">
          <a:extLst>
            <a:ext uri="{FF2B5EF4-FFF2-40B4-BE49-F238E27FC236}">
              <a16:creationId xmlns:a16="http://schemas.microsoft.com/office/drawing/2014/main" id="{8F8E9E63-98EE-404D-A960-966925A0008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2" name="Text Box 15">
          <a:extLst>
            <a:ext uri="{FF2B5EF4-FFF2-40B4-BE49-F238E27FC236}">
              <a16:creationId xmlns:a16="http://schemas.microsoft.com/office/drawing/2014/main" id="{517119CB-6D71-4143-AFFB-28026CE919F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3" name="Text Box 15">
          <a:extLst>
            <a:ext uri="{FF2B5EF4-FFF2-40B4-BE49-F238E27FC236}">
              <a16:creationId xmlns:a16="http://schemas.microsoft.com/office/drawing/2014/main" id="{A42CC875-021B-4533-8483-8EA3086E333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4" name="Text Box 15">
          <a:extLst>
            <a:ext uri="{FF2B5EF4-FFF2-40B4-BE49-F238E27FC236}">
              <a16:creationId xmlns:a16="http://schemas.microsoft.com/office/drawing/2014/main" id="{A89DF3D8-A80E-4248-B829-23918FEE21F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5" name="Text Box 15">
          <a:extLst>
            <a:ext uri="{FF2B5EF4-FFF2-40B4-BE49-F238E27FC236}">
              <a16:creationId xmlns:a16="http://schemas.microsoft.com/office/drawing/2014/main" id="{76928A9A-B82E-4F08-87B5-1B09F57D461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6" name="Text Box 15">
          <a:extLst>
            <a:ext uri="{FF2B5EF4-FFF2-40B4-BE49-F238E27FC236}">
              <a16:creationId xmlns:a16="http://schemas.microsoft.com/office/drawing/2014/main" id="{F44CB3B6-AB9C-455D-9FE3-9E5E1075C1D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7" name="Text Box 15">
          <a:extLst>
            <a:ext uri="{FF2B5EF4-FFF2-40B4-BE49-F238E27FC236}">
              <a16:creationId xmlns:a16="http://schemas.microsoft.com/office/drawing/2014/main" id="{D3471B51-190A-4A9B-B5F9-4027910A8C9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8" name="Text Box 15">
          <a:extLst>
            <a:ext uri="{FF2B5EF4-FFF2-40B4-BE49-F238E27FC236}">
              <a16:creationId xmlns:a16="http://schemas.microsoft.com/office/drawing/2014/main" id="{B99F1098-68AA-4235-B096-90E9A866B89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999" name="Text Box 15">
          <a:extLst>
            <a:ext uri="{FF2B5EF4-FFF2-40B4-BE49-F238E27FC236}">
              <a16:creationId xmlns:a16="http://schemas.microsoft.com/office/drawing/2014/main" id="{6C970C9C-4152-4310-9590-D53D8EE4C37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0" name="Text Box 15">
          <a:extLst>
            <a:ext uri="{FF2B5EF4-FFF2-40B4-BE49-F238E27FC236}">
              <a16:creationId xmlns:a16="http://schemas.microsoft.com/office/drawing/2014/main" id="{5C777522-9F55-416A-8579-F718B759971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1" name="Text Box 15">
          <a:extLst>
            <a:ext uri="{FF2B5EF4-FFF2-40B4-BE49-F238E27FC236}">
              <a16:creationId xmlns:a16="http://schemas.microsoft.com/office/drawing/2014/main" id="{90DD1D9B-20BC-4B9E-BB1D-D69FF7EA574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2" name="Text Box 15">
          <a:extLst>
            <a:ext uri="{FF2B5EF4-FFF2-40B4-BE49-F238E27FC236}">
              <a16:creationId xmlns:a16="http://schemas.microsoft.com/office/drawing/2014/main" id="{DE48B6FD-E1C3-442D-B218-91E893032B3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3" name="Text Box 15">
          <a:extLst>
            <a:ext uri="{FF2B5EF4-FFF2-40B4-BE49-F238E27FC236}">
              <a16:creationId xmlns:a16="http://schemas.microsoft.com/office/drawing/2014/main" id="{AEFDFE02-2B2A-4601-9FA5-1701E36B186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4" name="Text Box 15">
          <a:extLst>
            <a:ext uri="{FF2B5EF4-FFF2-40B4-BE49-F238E27FC236}">
              <a16:creationId xmlns:a16="http://schemas.microsoft.com/office/drawing/2014/main" id="{465BCDF4-8ABA-4275-B7D7-FF6208958D6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5" name="Text Box 15">
          <a:extLst>
            <a:ext uri="{FF2B5EF4-FFF2-40B4-BE49-F238E27FC236}">
              <a16:creationId xmlns:a16="http://schemas.microsoft.com/office/drawing/2014/main" id="{7A7BAFAD-39BA-4E52-A27E-6C9B64589F2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6" name="Text Box 15">
          <a:extLst>
            <a:ext uri="{FF2B5EF4-FFF2-40B4-BE49-F238E27FC236}">
              <a16:creationId xmlns:a16="http://schemas.microsoft.com/office/drawing/2014/main" id="{2925E496-BE2D-4E95-AFA9-33FFEB2D39A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7" name="Text Box 15">
          <a:extLst>
            <a:ext uri="{FF2B5EF4-FFF2-40B4-BE49-F238E27FC236}">
              <a16:creationId xmlns:a16="http://schemas.microsoft.com/office/drawing/2014/main" id="{59B6D7F6-5D75-4F19-96BA-E5B62376E15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8" name="Text Box 15">
          <a:extLst>
            <a:ext uri="{FF2B5EF4-FFF2-40B4-BE49-F238E27FC236}">
              <a16:creationId xmlns:a16="http://schemas.microsoft.com/office/drawing/2014/main" id="{AAA09261-A5E3-4157-9589-944CA1CE3E1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09" name="Text Box 15">
          <a:extLst>
            <a:ext uri="{FF2B5EF4-FFF2-40B4-BE49-F238E27FC236}">
              <a16:creationId xmlns:a16="http://schemas.microsoft.com/office/drawing/2014/main" id="{0EE093EC-D36D-4864-A4E5-FB37EDCD2AD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0" name="Text Box 15">
          <a:extLst>
            <a:ext uri="{FF2B5EF4-FFF2-40B4-BE49-F238E27FC236}">
              <a16:creationId xmlns:a16="http://schemas.microsoft.com/office/drawing/2014/main" id="{5D3AFE67-5D5B-4AC2-A7C9-5C530E38215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1" name="Text Box 15">
          <a:extLst>
            <a:ext uri="{FF2B5EF4-FFF2-40B4-BE49-F238E27FC236}">
              <a16:creationId xmlns:a16="http://schemas.microsoft.com/office/drawing/2014/main" id="{0DDA354E-FA47-459A-9CCE-9B0E6CE78DD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2" name="Text Box 15">
          <a:extLst>
            <a:ext uri="{FF2B5EF4-FFF2-40B4-BE49-F238E27FC236}">
              <a16:creationId xmlns:a16="http://schemas.microsoft.com/office/drawing/2014/main" id="{635DDBE4-092B-4FC6-80BD-3A823A1731C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3" name="Text Box 15">
          <a:extLst>
            <a:ext uri="{FF2B5EF4-FFF2-40B4-BE49-F238E27FC236}">
              <a16:creationId xmlns:a16="http://schemas.microsoft.com/office/drawing/2014/main" id="{94F48874-D571-4217-A2DC-FB1951DAD63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4" name="Text Box 15">
          <a:extLst>
            <a:ext uri="{FF2B5EF4-FFF2-40B4-BE49-F238E27FC236}">
              <a16:creationId xmlns:a16="http://schemas.microsoft.com/office/drawing/2014/main" id="{3DED3347-3E2D-4551-BE55-5AC892369CA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5" name="Text Box 15">
          <a:extLst>
            <a:ext uri="{FF2B5EF4-FFF2-40B4-BE49-F238E27FC236}">
              <a16:creationId xmlns:a16="http://schemas.microsoft.com/office/drawing/2014/main" id="{CFF20E05-454F-4926-84CC-151B7A5FCB5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6" name="Text Box 15">
          <a:extLst>
            <a:ext uri="{FF2B5EF4-FFF2-40B4-BE49-F238E27FC236}">
              <a16:creationId xmlns:a16="http://schemas.microsoft.com/office/drawing/2014/main" id="{6C95EE9C-EE69-458A-862E-0C586034E09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7" name="Text Box 15">
          <a:extLst>
            <a:ext uri="{FF2B5EF4-FFF2-40B4-BE49-F238E27FC236}">
              <a16:creationId xmlns:a16="http://schemas.microsoft.com/office/drawing/2014/main" id="{84EAC188-1442-4BA4-A634-826EFBECEF6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8" name="Text Box 15">
          <a:extLst>
            <a:ext uri="{FF2B5EF4-FFF2-40B4-BE49-F238E27FC236}">
              <a16:creationId xmlns:a16="http://schemas.microsoft.com/office/drawing/2014/main" id="{20233F79-2EA0-4DFF-94F6-5D7A2298CF7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19" name="Text Box 15">
          <a:extLst>
            <a:ext uri="{FF2B5EF4-FFF2-40B4-BE49-F238E27FC236}">
              <a16:creationId xmlns:a16="http://schemas.microsoft.com/office/drawing/2014/main" id="{849E75E3-C6AD-43CC-B257-54989F9B94C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0" name="Text Box 15">
          <a:extLst>
            <a:ext uri="{FF2B5EF4-FFF2-40B4-BE49-F238E27FC236}">
              <a16:creationId xmlns:a16="http://schemas.microsoft.com/office/drawing/2014/main" id="{0C169AAB-3C75-4199-8463-D89A29F8B32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1" name="Text Box 15">
          <a:extLst>
            <a:ext uri="{FF2B5EF4-FFF2-40B4-BE49-F238E27FC236}">
              <a16:creationId xmlns:a16="http://schemas.microsoft.com/office/drawing/2014/main" id="{AE98843A-933B-415C-B87C-D8A4B73EAAD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2" name="Text Box 15">
          <a:extLst>
            <a:ext uri="{FF2B5EF4-FFF2-40B4-BE49-F238E27FC236}">
              <a16:creationId xmlns:a16="http://schemas.microsoft.com/office/drawing/2014/main" id="{B7076BF4-A472-4186-AD99-6E78DDE5CDE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3" name="Text Box 15">
          <a:extLst>
            <a:ext uri="{FF2B5EF4-FFF2-40B4-BE49-F238E27FC236}">
              <a16:creationId xmlns:a16="http://schemas.microsoft.com/office/drawing/2014/main" id="{5D056EB7-A8BE-454B-8C05-38CAB446897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4" name="Text Box 15">
          <a:extLst>
            <a:ext uri="{FF2B5EF4-FFF2-40B4-BE49-F238E27FC236}">
              <a16:creationId xmlns:a16="http://schemas.microsoft.com/office/drawing/2014/main" id="{A41D7754-0959-48E4-A0C6-1B8FA4A5FCF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5" name="Text Box 15">
          <a:extLst>
            <a:ext uri="{FF2B5EF4-FFF2-40B4-BE49-F238E27FC236}">
              <a16:creationId xmlns:a16="http://schemas.microsoft.com/office/drawing/2014/main" id="{6FCB491D-5A63-4714-BF06-0AF022FB5D0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6" name="Text Box 15">
          <a:extLst>
            <a:ext uri="{FF2B5EF4-FFF2-40B4-BE49-F238E27FC236}">
              <a16:creationId xmlns:a16="http://schemas.microsoft.com/office/drawing/2014/main" id="{F15E702F-1DD7-447E-911C-ADDBE28D480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7" name="Text Box 15">
          <a:extLst>
            <a:ext uri="{FF2B5EF4-FFF2-40B4-BE49-F238E27FC236}">
              <a16:creationId xmlns:a16="http://schemas.microsoft.com/office/drawing/2014/main" id="{B5465585-9451-467E-A13F-0C679C20609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8" name="Text Box 15">
          <a:extLst>
            <a:ext uri="{FF2B5EF4-FFF2-40B4-BE49-F238E27FC236}">
              <a16:creationId xmlns:a16="http://schemas.microsoft.com/office/drawing/2014/main" id="{A08A612D-6A44-4669-9333-7C9C2811D0C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29" name="Text Box 15">
          <a:extLst>
            <a:ext uri="{FF2B5EF4-FFF2-40B4-BE49-F238E27FC236}">
              <a16:creationId xmlns:a16="http://schemas.microsoft.com/office/drawing/2014/main" id="{CFE93037-9438-4D7D-ADA0-FBCD88FE543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0" name="Text Box 15">
          <a:extLst>
            <a:ext uri="{FF2B5EF4-FFF2-40B4-BE49-F238E27FC236}">
              <a16:creationId xmlns:a16="http://schemas.microsoft.com/office/drawing/2014/main" id="{8160CAFE-C136-4546-A961-0500881D88A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1" name="Text Box 15">
          <a:extLst>
            <a:ext uri="{FF2B5EF4-FFF2-40B4-BE49-F238E27FC236}">
              <a16:creationId xmlns:a16="http://schemas.microsoft.com/office/drawing/2014/main" id="{48E87853-80C7-46D0-873B-6213BE66DE7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2" name="Text Box 15">
          <a:extLst>
            <a:ext uri="{FF2B5EF4-FFF2-40B4-BE49-F238E27FC236}">
              <a16:creationId xmlns:a16="http://schemas.microsoft.com/office/drawing/2014/main" id="{3101F308-8357-4F28-B490-B8700D40089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3" name="Text Box 15">
          <a:extLst>
            <a:ext uri="{FF2B5EF4-FFF2-40B4-BE49-F238E27FC236}">
              <a16:creationId xmlns:a16="http://schemas.microsoft.com/office/drawing/2014/main" id="{67EE29C1-B41B-4868-8C68-8D724BC0D5D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4" name="Text Box 15">
          <a:extLst>
            <a:ext uri="{FF2B5EF4-FFF2-40B4-BE49-F238E27FC236}">
              <a16:creationId xmlns:a16="http://schemas.microsoft.com/office/drawing/2014/main" id="{65FDD409-9EFE-4F8C-938F-BC820016BE8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5" name="Text Box 15">
          <a:extLst>
            <a:ext uri="{FF2B5EF4-FFF2-40B4-BE49-F238E27FC236}">
              <a16:creationId xmlns:a16="http://schemas.microsoft.com/office/drawing/2014/main" id="{C296F530-BF7B-4381-819A-F681D489561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6" name="Text Box 15">
          <a:extLst>
            <a:ext uri="{FF2B5EF4-FFF2-40B4-BE49-F238E27FC236}">
              <a16:creationId xmlns:a16="http://schemas.microsoft.com/office/drawing/2014/main" id="{6AFC347C-1524-49B0-9184-BFFD9CB3512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7" name="Text Box 15">
          <a:extLst>
            <a:ext uri="{FF2B5EF4-FFF2-40B4-BE49-F238E27FC236}">
              <a16:creationId xmlns:a16="http://schemas.microsoft.com/office/drawing/2014/main" id="{EB24F20D-2758-4221-B97A-9568A6DC64A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8" name="Text Box 15">
          <a:extLst>
            <a:ext uri="{FF2B5EF4-FFF2-40B4-BE49-F238E27FC236}">
              <a16:creationId xmlns:a16="http://schemas.microsoft.com/office/drawing/2014/main" id="{022AF7DB-8B9B-40CD-95F6-B770015339E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39" name="Text Box 15">
          <a:extLst>
            <a:ext uri="{FF2B5EF4-FFF2-40B4-BE49-F238E27FC236}">
              <a16:creationId xmlns:a16="http://schemas.microsoft.com/office/drawing/2014/main" id="{10C67EDF-313D-48A7-AE79-1EABC663F80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0" name="Text Box 15">
          <a:extLst>
            <a:ext uri="{FF2B5EF4-FFF2-40B4-BE49-F238E27FC236}">
              <a16:creationId xmlns:a16="http://schemas.microsoft.com/office/drawing/2014/main" id="{201FC191-E615-4FBC-AF4E-DFF65ABE0D2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1" name="Text Box 15">
          <a:extLst>
            <a:ext uri="{FF2B5EF4-FFF2-40B4-BE49-F238E27FC236}">
              <a16:creationId xmlns:a16="http://schemas.microsoft.com/office/drawing/2014/main" id="{49BCDB19-2EE2-4EE5-A2BD-F7BD135296C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2" name="Text Box 15">
          <a:extLst>
            <a:ext uri="{FF2B5EF4-FFF2-40B4-BE49-F238E27FC236}">
              <a16:creationId xmlns:a16="http://schemas.microsoft.com/office/drawing/2014/main" id="{4D32D764-9749-4994-B1AA-CC61E96531F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3" name="Text Box 15">
          <a:extLst>
            <a:ext uri="{FF2B5EF4-FFF2-40B4-BE49-F238E27FC236}">
              <a16:creationId xmlns:a16="http://schemas.microsoft.com/office/drawing/2014/main" id="{4DF176EE-4D23-4E01-971B-CE0452B548A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4" name="Text Box 15">
          <a:extLst>
            <a:ext uri="{FF2B5EF4-FFF2-40B4-BE49-F238E27FC236}">
              <a16:creationId xmlns:a16="http://schemas.microsoft.com/office/drawing/2014/main" id="{F0949441-2F3E-40BD-A5C1-D52D3F820A0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5" name="Text Box 15">
          <a:extLst>
            <a:ext uri="{FF2B5EF4-FFF2-40B4-BE49-F238E27FC236}">
              <a16:creationId xmlns:a16="http://schemas.microsoft.com/office/drawing/2014/main" id="{9DED636A-E1B1-4932-B28F-D46FAEBD104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6" name="Text Box 15">
          <a:extLst>
            <a:ext uri="{FF2B5EF4-FFF2-40B4-BE49-F238E27FC236}">
              <a16:creationId xmlns:a16="http://schemas.microsoft.com/office/drawing/2014/main" id="{5BD242BF-8651-4E63-8BCC-8DAC62BC520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7" name="Text Box 15">
          <a:extLst>
            <a:ext uri="{FF2B5EF4-FFF2-40B4-BE49-F238E27FC236}">
              <a16:creationId xmlns:a16="http://schemas.microsoft.com/office/drawing/2014/main" id="{6CC2CF70-1866-4ADC-B84A-62E8287DDEB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8" name="Text Box 15">
          <a:extLst>
            <a:ext uri="{FF2B5EF4-FFF2-40B4-BE49-F238E27FC236}">
              <a16:creationId xmlns:a16="http://schemas.microsoft.com/office/drawing/2014/main" id="{26F112C4-2EB9-49CA-9D1D-80139022834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49" name="Text Box 15">
          <a:extLst>
            <a:ext uri="{FF2B5EF4-FFF2-40B4-BE49-F238E27FC236}">
              <a16:creationId xmlns:a16="http://schemas.microsoft.com/office/drawing/2014/main" id="{55567CDC-E4A8-43FA-9626-DA84EF2C000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0" name="Text Box 15">
          <a:extLst>
            <a:ext uri="{FF2B5EF4-FFF2-40B4-BE49-F238E27FC236}">
              <a16:creationId xmlns:a16="http://schemas.microsoft.com/office/drawing/2014/main" id="{69DA503C-F5D5-4AE2-877E-72F3AB4156A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1" name="Text Box 15">
          <a:extLst>
            <a:ext uri="{FF2B5EF4-FFF2-40B4-BE49-F238E27FC236}">
              <a16:creationId xmlns:a16="http://schemas.microsoft.com/office/drawing/2014/main" id="{2607661E-3341-4EC2-9526-5B8025EDF71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2" name="Text Box 15">
          <a:extLst>
            <a:ext uri="{FF2B5EF4-FFF2-40B4-BE49-F238E27FC236}">
              <a16:creationId xmlns:a16="http://schemas.microsoft.com/office/drawing/2014/main" id="{076E1182-B044-481B-98BC-0C824D8B0FB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3" name="Text Box 15">
          <a:extLst>
            <a:ext uri="{FF2B5EF4-FFF2-40B4-BE49-F238E27FC236}">
              <a16:creationId xmlns:a16="http://schemas.microsoft.com/office/drawing/2014/main" id="{441D6B83-5D8B-496D-9E72-C3D76BA233E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4" name="Text Box 15">
          <a:extLst>
            <a:ext uri="{FF2B5EF4-FFF2-40B4-BE49-F238E27FC236}">
              <a16:creationId xmlns:a16="http://schemas.microsoft.com/office/drawing/2014/main" id="{3854174E-2118-4D6F-B83B-96F55C289B8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5" name="Text Box 15">
          <a:extLst>
            <a:ext uri="{FF2B5EF4-FFF2-40B4-BE49-F238E27FC236}">
              <a16:creationId xmlns:a16="http://schemas.microsoft.com/office/drawing/2014/main" id="{F3E0BB1E-08C9-4213-A466-00D84FE8E31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6" name="Text Box 15">
          <a:extLst>
            <a:ext uri="{FF2B5EF4-FFF2-40B4-BE49-F238E27FC236}">
              <a16:creationId xmlns:a16="http://schemas.microsoft.com/office/drawing/2014/main" id="{F3B34A5F-202C-429E-9949-BCFD13778E3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7" name="Text Box 15">
          <a:extLst>
            <a:ext uri="{FF2B5EF4-FFF2-40B4-BE49-F238E27FC236}">
              <a16:creationId xmlns:a16="http://schemas.microsoft.com/office/drawing/2014/main" id="{A0CE4720-54B1-464B-8C83-A166E529BB3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8" name="Text Box 15">
          <a:extLst>
            <a:ext uri="{FF2B5EF4-FFF2-40B4-BE49-F238E27FC236}">
              <a16:creationId xmlns:a16="http://schemas.microsoft.com/office/drawing/2014/main" id="{2501CF50-AFC5-47E2-8C9A-915F366EC6D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59" name="Text Box 15">
          <a:extLst>
            <a:ext uri="{FF2B5EF4-FFF2-40B4-BE49-F238E27FC236}">
              <a16:creationId xmlns:a16="http://schemas.microsoft.com/office/drawing/2014/main" id="{9AC409DC-5821-45A9-BFD6-EE8B1CC8D8C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0" name="Text Box 15">
          <a:extLst>
            <a:ext uri="{FF2B5EF4-FFF2-40B4-BE49-F238E27FC236}">
              <a16:creationId xmlns:a16="http://schemas.microsoft.com/office/drawing/2014/main" id="{B54328D9-8943-4C26-87FE-6A41739AA80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1" name="Text Box 15">
          <a:extLst>
            <a:ext uri="{FF2B5EF4-FFF2-40B4-BE49-F238E27FC236}">
              <a16:creationId xmlns:a16="http://schemas.microsoft.com/office/drawing/2014/main" id="{226B7A94-CF98-4D8A-A9F2-432B2E3B032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2" name="Text Box 15">
          <a:extLst>
            <a:ext uri="{FF2B5EF4-FFF2-40B4-BE49-F238E27FC236}">
              <a16:creationId xmlns:a16="http://schemas.microsoft.com/office/drawing/2014/main" id="{1BD2B0CC-75B9-43C3-8696-96EECDAA339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3" name="Text Box 15">
          <a:extLst>
            <a:ext uri="{FF2B5EF4-FFF2-40B4-BE49-F238E27FC236}">
              <a16:creationId xmlns:a16="http://schemas.microsoft.com/office/drawing/2014/main" id="{BB5B70C6-7143-4BB2-8322-6B217CF2644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4" name="Text Box 15">
          <a:extLst>
            <a:ext uri="{FF2B5EF4-FFF2-40B4-BE49-F238E27FC236}">
              <a16:creationId xmlns:a16="http://schemas.microsoft.com/office/drawing/2014/main" id="{46CAD476-AF71-498C-95B7-8B31902D497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5" name="Text Box 15">
          <a:extLst>
            <a:ext uri="{FF2B5EF4-FFF2-40B4-BE49-F238E27FC236}">
              <a16:creationId xmlns:a16="http://schemas.microsoft.com/office/drawing/2014/main" id="{22F312E9-2032-4D57-A921-81335F3DA43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6" name="Text Box 15">
          <a:extLst>
            <a:ext uri="{FF2B5EF4-FFF2-40B4-BE49-F238E27FC236}">
              <a16:creationId xmlns:a16="http://schemas.microsoft.com/office/drawing/2014/main" id="{BB83218B-BC03-4C59-B21D-5450D3F397D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7" name="Text Box 15">
          <a:extLst>
            <a:ext uri="{FF2B5EF4-FFF2-40B4-BE49-F238E27FC236}">
              <a16:creationId xmlns:a16="http://schemas.microsoft.com/office/drawing/2014/main" id="{885CA3BC-6947-4B57-8893-7CD805F631A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8" name="Text Box 15">
          <a:extLst>
            <a:ext uri="{FF2B5EF4-FFF2-40B4-BE49-F238E27FC236}">
              <a16:creationId xmlns:a16="http://schemas.microsoft.com/office/drawing/2014/main" id="{92BAA38B-363A-461A-9A22-D728FD759DB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69" name="Text Box 15">
          <a:extLst>
            <a:ext uri="{FF2B5EF4-FFF2-40B4-BE49-F238E27FC236}">
              <a16:creationId xmlns:a16="http://schemas.microsoft.com/office/drawing/2014/main" id="{D22202D8-2314-4E4F-B0B6-25F7BF58385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0" name="Text Box 15">
          <a:extLst>
            <a:ext uri="{FF2B5EF4-FFF2-40B4-BE49-F238E27FC236}">
              <a16:creationId xmlns:a16="http://schemas.microsoft.com/office/drawing/2014/main" id="{12EBC134-692D-4B2B-9FBB-50E6B72C180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1" name="Text Box 15">
          <a:extLst>
            <a:ext uri="{FF2B5EF4-FFF2-40B4-BE49-F238E27FC236}">
              <a16:creationId xmlns:a16="http://schemas.microsoft.com/office/drawing/2014/main" id="{3E9E9A4A-351C-4E4A-9777-E3A94EB6EA8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2" name="Text Box 15">
          <a:extLst>
            <a:ext uri="{FF2B5EF4-FFF2-40B4-BE49-F238E27FC236}">
              <a16:creationId xmlns:a16="http://schemas.microsoft.com/office/drawing/2014/main" id="{7CF6CC77-9071-418A-AC98-940F134CD29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3" name="Text Box 15">
          <a:extLst>
            <a:ext uri="{FF2B5EF4-FFF2-40B4-BE49-F238E27FC236}">
              <a16:creationId xmlns:a16="http://schemas.microsoft.com/office/drawing/2014/main" id="{C6757856-07E1-4A81-8C77-44C642054C7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4" name="Text Box 15">
          <a:extLst>
            <a:ext uri="{FF2B5EF4-FFF2-40B4-BE49-F238E27FC236}">
              <a16:creationId xmlns:a16="http://schemas.microsoft.com/office/drawing/2014/main" id="{23079789-17E4-46DE-9B0C-1BA880FCF71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5" name="Text Box 15">
          <a:extLst>
            <a:ext uri="{FF2B5EF4-FFF2-40B4-BE49-F238E27FC236}">
              <a16:creationId xmlns:a16="http://schemas.microsoft.com/office/drawing/2014/main" id="{60065BC6-466A-48B8-A21F-80D6CF45DAC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6" name="Text Box 15">
          <a:extLst>
            <a:ext uri="{FF2B5EF4-FFF2-40B4-BE49-F238E27FC236}">
              <a16:creationId xmlns:a16="http://schemas.microsoft.com/office/drawing/2014/main" id="{B4A4E48F-F96B-44A3-A544-89B5B764F0E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7" name="Text Box 15">
          <a:extLst>
            <a:ext uri="{FF2B5EF4-FFF2-40B4-BE49-F238E27FC236}">
              <a16:creationId xmlns:a16="http://schemas.microsoft.com/office/drawing/2014/main" id="{DB286A94-F959-49BB-BFB6-C043F3E57B9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8" name="Text Box 15">
          <a:extLst>
            <a:ext uri="{FF2B5EF4-FFF2-40B4-BE49-F238E27FC236}">
              <a16:creationId xmlns:a16="http://schemas.microsoft.com/office/drawing/2014/main" id="{9A50D3BD-D8CC-4903-B447-C13F91C83B4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79" name="Text Box 15">
          <a:extLst>
            <a:ext uri="{FF2B5EF4-FFF2-40B4-BE49-F238E27FC236}">
              <a16:creationId xmlns:a16="http://schemas.microsoft.com/office/drawing/2014/main" id="{974485DD-B951-4D91-8725-E6811B08323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0" name="Text Box 15">
          <a:extLst>
            <a:ext uri="{FF2B5EF4-FFF2-40B4-BE49-F238E27FC236}">
              <a16:creationId xmlns:a16="http://schemas.microsoft.com/office/drawing/2014/main" id="{B651E64E-74E7-427F-A9AF-1AFD176B5F4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1" name="Text Box 15">
          <a:extLst>
            <a:ext uri="{FF2B5EF4-FFF2-40B4-BE49-F238E27FC236}">
              <a16:creationId xmlns:a16="http://schemas.microsoft.com/office/drawing/2014/main" id="{C5E336D0-946A-4F0D-8C52-7DCB64F57D4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2" name="Text Box 15">
          <a:extLst>
            <a:ext uri="{FF2B5EF4-FFF2-40B4-BE49-F238E27FC236}">
              <a16:creationId xmlns:a16="http://schemas.microsoft.com/office/drawing/2014/main" id="{4143BA76-C8EF-4F83-BD54-EF7640DBEBF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3" name="Text Box 15">
          <a:extLst>
            <a:ext uri="{FF2B5EF4-FFF2-40B4-BE49-F238E27FC236}">
              <a16:creationId xmlns:a16="http://schemas.microsoft.com/office/drawing/2014/main" id="{B34D7D20-464F-4857-91C1-F9DF68E7C44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4" name="Text Box 15">
          <a:extLst>
            <a:ext uri="{FF2B5EF4-FFF2-40B4-BE49-F238E27FC236}">
              <a16:creationId xmlns:a16="http://schemas.microsoft.com/office/drawing/2014/main" id="{91F2EDEC-58E6-402F-A355-B915E05FBE0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5" name="Text Box 15">
          <a:extLst>
            <a:ext uri="{FF2B5EF4-FFF2-40B4-BE49-F238E27FC236}">
              <a16:creationId xmlns:a16="http://schemas.microsoft.com/office/drawing/2014/main" id="{2DAF6119-1F78-414C-8947-38FC92C031F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6" name="Text Box 15">
          <a:extLst>
            <a:ext uri="{FF2B5EF4-FFF2-40B4-BE49-F238E27FC236}">
              <a16:creationId xmlns:a16="http://schemas.microsoft.com/office/drawing/2014/main" id="{3C854803-CCEA-4CA9-971F-56749E7470E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7" name="Text Box 15">
          <a:extLst>
            <a:ext uri="{FF2B5EF4-FFF2-40B4-BE49-F238E27FC236}">
              <a16:creationId xmlns:a16="http://schemas.microsoft.com/office/drawing/2014/main" id="{0162B5A7-E11D-4C12-A501-95558214F27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8" name="Text Box 15">
          <a:extLst>
            <a:ext uri="{FF2B5EF4-FFF2-40B4-BE49-F238E27FC236}">
              <a16:creationId xmlns:a16="http://schemas.microsoft.com/office/drawing/2014/main" id="{A998CB47-7715-4C2F-9772-8FAE362504E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89" name="Text Box 15">
          <a:extLst>
            <a:ext uri="{FF2B5EF4-FFF2-40B4-BE49-F238E27FC236}">
              <a16:creationId xmlns:a16="http://schemas.microsoft.com/office/drawing/2014/main" id="{F1FD1EBA-2A27-4160-A026-7F4356D65F2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0" name="Text Box 15">
          <a:extLst>
            <a:ext uri="{FF2B5EF4-FFF2-40B4-BE49-F238E27FC236}">
              <a16:creationId xmlns:a16="http://schemas.microsoft.com/office/drawing/2014/main" id="{64B11CDD-8AA6-43BA-B8D1-014FB05179D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1" name="Text Box 15">
          <a:extLst>
            <a:ext uri="{FF2B5EF4-FFF2-40B4-BE49-F238E27FC236}">
              <a16:creationId xmlns:a16="http://schemas.microsoft.com/office/drawing/2014/main" id="{BC205AA8-F372-4C7D-8492-D8F779E148F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2" name="Text Box 15">
          <a:extLst>
            <a:ext uri="{FF2B5EF4-FFF2-40B4-BE49-F238E27FC236}">
              <a16:creationId xmlns:a16="http://schemas.microsoft.com/office/drawing/2014/main" id="{878DE710-3E36-431E-8915-A83B5208104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3" name="Text Box 15">
          <a:extLst>
            <a:ext uri="{FF2B5EF4-FFF2-40B4-BE49-F238E27FC236}">
              <a16:creationId xmlns:a16="http://schemas.microsoft.com/office/drawing/2014/main" id="{FFFEF950-3BDC-4942-8D0D-D4C21D487F8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4" name="Text Box 15">
          <a:extLst>
            <a:ext uri="{FF2B5EF4-FFF2-40B4-BE49-F238E27FC236}">
              <a16:creationId xmlns:a16="http://schemas.microsoft.com/office/drawing/2014/main" id="{6D9C077F-096A-4179-8B81-F129F62B2B2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5" name="Text Box 15">
          <a:extLst>
            <a:ext uri="{FF2B5EF4-FFF2-40B4-BE49-F238E27FC236}">
              <a16:creationId xmlns:a16="http://schemas.microsoft.com/office/drawing/2014/main" id="{0F7A19BF-FF07-4759-AD49-4DED30630CA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6" name="Text Box 15">
          <a:extLst>
            <a:ext uri="{FF2B5EF4-FFF2-40B4-BE49-F238E27FC236}">
              <a16:creationId xmlns:a16="http://schemas.microsoft.com/office/drawing/2014/main" id="{E444DB3B-11AB-4CD5-AF49-38800DFBF70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7" name="Text Box 15">
          <a:extLst>
            <a:ext uri="{FF2B5EF4-FFF2-40B4-BE49-F238E27FC236}">
              <a16:creationId xmlns:a16="http://schemas.microsoft.com/office/drawing/2014/main" id="{0F4CD493-AF6B-4808-95FA-54CE9503E92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8" name="Text Box 15">
          <a:extLst>
            <a:ext uri="{FF2B5EF4-FFF2-40B4-BE49-F238E27FC236}">
              <a16:creationId xmlns:a16="http://schemas.microsoft.com/office/drawing/2014/main" id="{0D750E34-F9B4-419F-B338-10CE2B0809A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099" name="Text Box 15">
          <a:extLst>
            <a:ext uri="{FF2B5EF4-FFF2-40B4-BE49-F238E27FC236}">
              <a16:creationId xmlns:a16="http://schemas.microsoft.com/office/drawing/2014/main" id="{64BBCFBF-4260-49C8-9146-C1CA48FDC06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0" name="Text Box 15">
          <a:extLst>
            <a:ext uri="{FF2B5EF4-FFF2-40B4-BE49-F238E27FC236}">
              <a16:creationId xmlns:a16="http://schemas.microsoft.com/office/drawing/2014/main" id="{30D1FCEB-2C57-47A1-A9D9-7F97E9260C8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1" name="Text Box 15">
          <a:extLst>
            <a:ext uri="{FF2B5EF4-FFF2-40B4-BE49-F238E27FC236}">
              <a16:creationId xmlns:a16="http://schemas.microsoft.com/office/drawing/2014/main" id="{C2733BC3-4120-4936-95B3-9F7C4F451B4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2" name="Text Box 15">
          <a:extLst>
            <a:ext uri="{FF2B5EF4-FFF2-40B4-BE49-F238E27FC236}">
              <a16:creationId xmlns:a16="http://schemas.microsoft.com/office/drawing/2014/main" id="{7700A47A-FCD5-4346-80E2-807E79FBE4E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3" name="Text Box 15">
          <a:extLst>
            <a:ext uri="{FF2B5EF4-FFF2-40B4-BE49-F238E27FC236}">
              <a16:creationId xmlns:a16="http://schemas.microsoft.com/office/drawing/2014/main" id="{11769697-5EF6-470B-84C2-CAE8D9758C1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4" name="Text Box 15">
          <a:extLst>
            <a:ext uri="{FF2B5EF4-FFF2-40B4-BE49-F238E27FC236}">
              <a16:creationId xmlns:a16="http://schemas.microsoft.com/office/drawing/2014/main" id="{E9BD8169-3604-440F-AA2A-5257E57457A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5" name="Text Box 15">
          <a:extLst>
            <a:ext uri="{FF2B5EF4-FFF2-40B4-BE49-F238E27FC236}">
              <a16:creationId xmlns:a16="http://schemas.microsoft.com/office/drawing/2014/main" id="{68F16086-D96A-476A-AED0-B57A3E052A6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6" name="Text Box 15">
          <a:extLst>
            <a:ext uri="{FF2B5EF4-FFF2-40B4-BE49-F238E27FC236}">
              <a16:creationId xmlns:a16="http://schemas.microsoft.com/office/drawing/2014/main" id="{2D8A5B77-5A7E-4436-B160-B6509C84CE5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7" name="Text Box 15">
          <a:extLst>
            <a:ext uri="{FF2B5EF4-FFF2-40B4-BE49-F238E27FC236}">
              <a16:creationId xmlns:a16="http://schemas.microsoft.com/office/drawing/2014/main" id="{2403E6A3-13FF-4980-818B-03850F4A7B3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8" name="Text Box 15">
          <a:extLst>
            <a:ext uri="{FF2B5EF4-FFF2-40B4-BE49-F238E27FC236}">
              <a16:creationId xmlns:a16="http://schemas.microsoft.com/office/drawing/2014/main" id="{A7A44986-A395-41DA-9848-771AB73966F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09" name="Text Box 15">
          <a:extLst>
            <a:ext uri="{FF2B5EF4-FFF2-40B4-BE49-F238E27FC236}">
              <a16:creationId xmlns:a16="http://schemas.microsoft.com/office/drawing/2014/main" id="{7E1CF659-FCCE-4FAA-BBEC-5D1AF5F9005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0" name="Text Box 15">
          <a:extLst>
            <a:ext uri="{FF2B5EF4-FFF2-40B4-BE49-F238E27FC236}">
              <a16:creationId xmlns:a16="http://schemas.microsoft.com/office/drawing/2014/main" id="{2EFB50EC-C252-415A-9A2C-291E11A8D81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1" name="Text Box 15">
          <a:extLst>
            <a:ext uri="{FF2B5EF4-FFF2-40B4-BE49-F238E27FC236}">
              <a16:creationId xmlns:a16="http://schemas.microsoft.com/office/drawing/2014/main" id="{1F897697-3331-4F74-B1FD-B8E3A11B925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2" name="Text Box 15">
          <a:extLst>
            <a:ext uri="{FF2B5EF4-FFF2-40B4-BE49-F238E27FC236}">
              <a16:creationId xmlns:a16="http://schemas.microsoft.com/office/drawing/2014/main" id="{6D3CA386-F9D3-44DC-9AD7-18C4E881948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3" name="Text Box 15">
          <a:extLst>
            <a:ext uri="{FF2B5EF4-FFF2-40B4-BE49-F238E27FC236}">
              <a16:creationId xmlns:a16="http://schemas.microsoft.com/office/drawing/2014/main" id="{68470E01-916D-4874-BB82-9E9CFD7E125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4" name="Text Box 15">
          <a:extLst>
            <a:ext uri="{FF2B5EF4-FFF2-40B4-BE49-F238E27FC236}">
              <a16:creationId xmlns:a16="http://schemas.microsoft.com/office/drawing/2014/main" id="{91E9D2A6-191F-4ACE-8CEC-F20F4839896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5" name="Text Box 15">
          <a:extLst>
            <a:ext uri="{FF2B5EF4-FFF2-40B4-BE49-F238E27FC236}">
              <a16:creationId xmlns:a16="http://schemas.microsoft.com/office/drawing/2014/main" id="{1475C8A0-3B9F-4D40-8B3B-9AF4BC370AD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6" name="Text Box 15">
          <a:extLst>
            <a:ext uri="{FF2B5EF4-FFF2-40B4-BE49-F238E27FC236}">
              <a16:creationId xmlns:a16="http://schemas.microsoft.com/office/drawing/2014/main" id="{CBA91804-4968-4982-8726-AF8411655CF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7" name="Text Box 15">
          <a:extLst>
            <a:ext uri="{FF2B5EF4-FFF2-40B4-BE49-F238E27FC236}">
              <a16:creationId xmlns:a16="http://schemas.microsoft.com/office/drawing/2014/main" id="{0E33DE09-87D3-4815-AFF5-A995168AD66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8" name="Text Box 15">
          <a:extLst>
            <a:ext uri="{FF2B5EF4-FFF2-40B4-BE49-F238E27FC236}">
              <a16:creationId xmlns:a16="http://schemas.microsoft.com/office/drawing/2014/main" id="{9E08C3DF-7294-4C9A-AC28-933C7323EC0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19" name="Text Box 15">
          <a:extLst>
            <a:ext uri="{FF2B5EF4-FFF2-40B4-BE49-F238E27FC236}">
              <a16:creationId xmlns:a16="http://schemas.microsoft.com/office/drawing/2014/main" id="{F1F2AB81-421C-4998-960D-85A2883CF32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0" name="Text Box 15">
          <a:extLst>
            <a:ext uri="{FF2B5EF4-FFF2-40B4-BE49-F238E27FC236}">
              <a16:creationId xmlns:a16="http://schemas.microsoft.com/office/drawing/2014/main" id="{1EEB5BC0-EC24-4F64-9067-1014B26D5B3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1" name="Text Box 15">
          <a:extLst>
            <a:ext uri="{FF2B5EF4-FFF2-40B4-BE49-F238E27FC236}">
              <a16:creationId xmlns:a16="http://schemas.microsoft.com/office/drawing/2014/main" id="{BF8142D8-CF69-4029-B3AE-CACD4C7D3C3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2" name="Text Box 15">
          <a:extLst>
            <a:ext uri="{FF2B5EF4-FFF2-40B4-BE49-F238E27FC236}">
              <a16:creationId xmlns:a16="http://schemas.microsoft.com/office/drawing/2014/main" id="{CC347AD3-359F-40D2-B847-E9DBB7E0BBB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3" name="Text Box 15">
          <a:extLst>
            <a:ext uri="{FF2B5EF4-FFF2-40B4-BE49-F238E27FC236}">
              <a16:creationId xmlns:a16="http://schemas.microsoft.com/office/drawing/2014/main" id="{F0A31125-A520-4829-A82F-23BAE3EA2C9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4" name="Text Box 15">
          <a:extLst>
            <a:ext uri="{FF2B5EF4-FFF2-40B4-BE49-F238E27FC236}">
              <a16:creationId xmlns:a16="http://schemas.microsoft.com/office/drawing/2014/main" id="{B048F785-94BB-49C0-9495-B14EEB57F6A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5" name="Text Box 15">
          <a:extLst>
            <a:ext uri="{FF2B5EF4-FFF2-40B4-BE49-F238E27FC236}">
              <a16:creationId xmlns:a16="http://schemas.microsoft.com/office/drawing/2014/main" id="{8DF9FEBE-0792-4078-B3F5-DF0010A46EE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6" name="Text Box 15">
          <a:extLst>
            <a:ext uri="{FF2B5EF4-FFF2-40B4-BE49-F238E27FC236}">
              <a16:creationId xmlns:a16="http://schemas.microsoft.com/office/drawing/2014/main" id="{6F46A3DC-A5F4-45CF-8BEB-518D545113B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7" name="Text Box 15">
          <a:extLst>
            <a:ext uri="{FF2B5EF4-FFF2-40B4-BE49-F238E27FC236}">
              <a16:creationId xmlns:a16="http://schemas.microsoft.com/office/drawing/2014/main" id="{ACC001EA-664A-4D9F-8924-DF227966744C}"/>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8" name="Text Box 15">
          <a:extLst>
            <a:ext uri="{FF2B5EF4-FFF2-40B4-BE49-F238E27FC236}">
              <a16:creationId xmlns:a16="http://schemas.microsoft.com/office/drawing/2014/main" id="{CDF37E6D-3A88-4CCF-AB9B-9E5FF8B6FEF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29" name="Text Box 15">
          <a:extLst>
            <a:ext uri="{FF2B5EF4-FFF2-40B4-BE49-F238E27FC236}">
              <a16:creationId xmlns:a16="http://schemas.microsoft.com/office/drawing/2014/main" id="{EBDF6B3A-E4DA-486C-B52E-5E5164B6FBC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0" name="Text Box 15">
          <a:extLst>
            <a:ext uri="{FF2B5EF4-FFF2-40B4-BE49-F238E27FC236}">
              <a16:creationId xmlns:a16="http://schemas.microsoft.com/office/drawing/2014/main" id="{54921AFD-6E64-4974-9D91-BF938B8FB09D}"/>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1" name="Text Box 15">
          <a:extLst>
            <a:ext uri="{FF2B5EF4-FFF2-40B4-BE49-F238E27FC236}">
              <a16:creationId xmlns:a16="http://schemas.microsoft.com/office/drawing/2014/main" id="{DE9A8FBE-B884-42AE-9B64-A4DCC55498D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2" name="Text Box 15">
          <a:extLst>
            <a:ext uri="{FF2B5EF4-FFF2-40B4-BE49-F238E27FC236}">
              <a16:creationId xmlns:a16="http://schemas.microsoft.com/office/drawing/2014/main" id="{2214BD36-5170-40C1-BF87-1782E98939B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3" name="Text Box 15">
          <a:extLst>
            <a:ext uri="{FF2B5EF4-FFF2-40B4-BE49-F238E27FC236}">
              <a16:creationId xmlns:a16="http://schemas.microsoft.com/office/drawing/2014/main" id="{A2A3AD60-1D81-412E-8B08-F9B313493ED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4" name="Text Box 15">
          <a:extLst>
            <a:ext uri="{FF2B5EF4-FFF2-40B4-BE49-F238E27FC236}">
              <a16:creationId xmlns:a16="http://schemas.microsoft.com/office/drawing/2014/main" id="{7178BD56-9A8F-4655-83E1-638C7A071CB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5" name="Text Box 15">
          <a:extLst>
            <a:ext uri="{FF2B5EF4-FFF2-40B4-BE49-F238E27FC236}">
              <a16:creationId xmlns:a16="http://schemas.microsoft.com/office/drawing/2014/main" id="{D2B92741-C8A8-448F-BF66-AF3992FEDD2A}"/>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6" name="Text Box 15">
          <a:extLst>
            <a:ext uri="{FF2B5EF4-FFF2-40B4-BE49-F238E27FC236}">
              <a16:creationId xmlns:a16="http://schemas.microsoft.com/office/drawing/2014/main" id="{4B46A866-816D-4A59-A471-4D37DC8B3AA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7" name="Text Box 15">
          <a:extLst>
            <a:ext uri="{FF2B5EF4-FFF2-40B4-BE49-F238E27FC236}">
              <a16:creationId xmlns:a16="http://schemas.microsoft.com/office/drawing/2014/main" id="{16EFC90B-58B2-4D79-B0AB-A6F70C82E34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8" name="Text Box 15">
          <a:extLst>
            <a:ext uri="{FF2B5EF4-FFF2-40B4-BE49-F238E27FC236}">
              <a16:creationId xmlns:a16="http://schemas.microsoft.com/office/drawing/2014/main" id="{B23EA147-E7FD-48B5-8B57-F8AB5E1B17A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39" name="Text Box 15">
          <a:extLst>
            <a:ext uri="{FF2B5EF4-FFF2-40B4-BE49-F238E27FC236}">
              <a16:creationId xmlns:a16="http://schemas.microsoft.com/office/drawing/2014/main" id="{645C6D99-E1F5-4BEE-A3A6-AF745E8019A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0" name="Text Box 15">
          <a:extLst>
            <a:ext uri="{FF2B5EF4-FFF2-40B4-BE49-F238E27FC236}">
              <a16:creationId xmlns:a16="http://schemas.microsoft.com/office/drawing/2014/main" id="{0799DFE0-76DB-4F65-AAC4-15E01E17A60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1" name="Text Box 15">
          <a:extLst>
            <a:ext uri="{FF2B5EF4-FFF2-40B4-BE49-F238E27FC236}">
              <a16:creationId xmlns:a16="http://schemas.microsoft.com/office/drawing/2014/main" id="{58F1E652-7297-403E-BEB0-E35874EA4FA8}"/>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2" name="Text Box 15">
          <a:extLst>
            <a:ext uri="{FF2B5EF4-FFF2-40B4-BE49-F238E27FC236}">
              <a16:creationId xmlns:a16="http://schemas.microsoft.com/office/drawing/2014/main" id="{FD032BF4-0444-43C9-992C-928EDBE4A8B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3" name="Text Box 15">
          <a:extLst>
            <a:ext uri="{FF2B5EF4-FFF2-40B4-BE49-F238E27FC236}">
              <a16:creationId xmlns:a16="http://schemas.microsoft.com/office/drawing/2014/main" id="{BF8FF216-8AA3-4DA5-8120-904058FF7B2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4" name="Text Box 15">
          <a:extLst>
            <a:ext uri="{FF2B5EF4-FFF2-40B4-BE49-F238E27FC236}">
              <a16:creationId xmlns:a16="http://schemas.microsoft.com/office/drawing/2014/main" id="{ECCA2BB7-70AF-4CF4-9276-D0531E6685C1}"/>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5" name="Text Box 15">
          <a:extLst>
            <a:ext uri="{FF2B5EF4-FFF2-40B4-BE49-F238E27FC236}">
              <a16:creationId xmlns:a16="http://schemas.microsoft.com/office/drawing/2014/main" id="{5585B11B-E37C-44FB-92ED-E8DFF83D4846}"/>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6" name="Text Box 15">
          <a:extLst>
            <a:ext uri="{FF2B5EF4-FFF2-40B4-BE49-F238E27FC236}">
              <a16:creationId xmlns:a16="http://schemas.microsoft.com/office/drawing/2014/main" id="{B9FF6B86-79AF-47ED-BF6A-54C5DC17E7F2}"/>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7" name="Text Box 15">
          <a:extLst>
            <a:ext uri="{FF2B5EF4-FFF2-40B4-BE49-F238E27FC236}">
              <a16:creationId xmlns:a16="http://schemas.microsoft.com/office/drawing/2014/main" id="{D9177D5C-9359-4C86-BB71-4BA628BC63D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8" name="Text Box 15">
          <a:extLst>
            <a:ext uri="{FF2B5EF4-FFF2-40B4-BE49-F238E27FC236}">
              <a16:creationId xmlns:a16="http://schemas.microsoft.com/office/drawing/2014/main" id="{E12306E7-3B00-44EF-90E2-80A9913F729F}"/>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49" name="Text Box 15">
          <a:extLst>
            <a:ext uri="{FF2B5EF4-FFF2-40B4-BE49-F238E27FC236}">
              <a16:creationId xmlns:a16="http://schemas.microsoft.com/office/drawing/2014/main" id="{5822CBA8-FB3C-469D-9FF5-A4D2D717426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0" name="Text Box 15">
          <a:extLst>
            <a:ext uri="{FF2B5EF4-FFF2-40B4-BE49-F238E27FC236}">
              <a16:creationId xmlns:a16="http://schemas.microsoft.com/office/drawing/2014/main" id="{2E5BACEF-49A2-4921-9DAC-EEAD3BCF35E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1" name="Text Box 15">
          <a:extLst>
            <a:ext uri="{FF2B5EF4-FFF2-40B4-BE49-F238E27FC236}">
              <a16:creationId xmlns:a16="http://schemas.microsoft.com/office/drawing/2014/main" id="{14E60BB1-7CD8-4BFA-A963-33B57258227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2" name="Text Box 15">
          <a:extLst>
            <a:ext uri="{FF2B5EF4-FFF2-40B4-BE49-F238E27FC236}">
              <a16:creationId xmlns:a16="http://schemas.microsoft.com/office/drawing/2014/main" id="{19E34E6C-96EF-43D8-958F-BDCC4F8CFFB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3" name="Text Box 15">
          <a:extLst>
            <a:ext uri="{FF2B5EF4-FFF2-40B4-BE49-F238E27FC236}">
              <a16:creationId xmlns:a16="http://schemas.microsoft.com/office/drawing/2014/main" id="{D5CF68C7-82DF-4502-82D3-3F06BA20664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4" name="Text Box 15">
          <a:extLst>
            <a:ext uri="{FF2B5EF4-FFF2-40B4-BE49-F238E27FC236}">
              <a16:creationId xmlns:a16="http://schemas.microsoft.com/office/drawing/2014/main" id="{15539B4D-0CC4-4681-97B7-BA8A3A0370A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5" name="Text Box 15">
          <a:extLst>
            <a:ext uri="{FF2B5EF4-FFF2-40B4-BE49-F238E27FC236}">
              <a16:creationId xmlns:a16="http://schemas.microsoft.com/office/drawing/2014/main" id="{978595C7-26C4-4B99-9D23-F07138556D39}"/>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6" name="Text Box 15">
          <a:extLst>
            <a:ext uri="{FF2B5EF4-FFF2-40B4-BE49-F238E27FC236}">
              <a16:creationId xmlns:a16="http://schemas.microsoft.com/office/drawing/2014/main" id="{1CC5EBA5-E798-4321-9AC8-7FBEBD88AF44}"/>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7" name="Text Box 15">
          <a:extLst>
            <a:ext uri="{FF2B5EF4-FFF2-40B4-BE49-F238E27FC236}">
              <a16:creationId xmlns:a16="http://schemas.microsoft.com/office/drawing/2014/main" id="{62269880-C75C-4E05-8C43-427BD7E35D73}"/>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8" name="Text Box 15">
          <a:extLst>
            <a:ext uri="{FF2B5EF4-FFF2-40B4-BE49-F238E27FC236}">
              <a16:creationId xmlns:a16="http://schemas.microsoft.com/office/drawing/2014/main" id="{BF04E7E8-3201-4C0B-A192-358F45FA015B}"/>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59" name="Text Box 15">
          <a:extLst>
            <a:ext uri="{FF2B5EF4-FFF2-40B4-BE49-F238E27FC236}">
              <a16:creationId xmlns:a16="http://schemas.microsoft.com/office/drawing/2014/main" id="{7131E7F9-FE33-4069-A934-C661582ECDC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0" name="Text Box 15">
          <a:extLst>
            <a:ext uri="{FF2B5EF4-FFF2-40B4-BE49-F238E27FC236}">
              <a16:creationId xmlns:a16="http://schemas.microsoft.com/office/drawing/2014/main" id="{D150579F-F400-460D-ACD8-B0C602024CCE}"/>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1" name="Text Box 15">
          <a:extLst>
            <a:ext uri="{FF2B5EF4-FFF2-40B4-BE49-F238E27FC236}">
              <a16:creationId xmlns:a16="http://schemas.microsoft.com/office/drawing/2014/main" id="{A9ADEF7B-2E47-4BCF-8B4C-D638FA15C237}"/>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2" name="Text Box 15">
          <a:extLst>
            <a:ext uri="{FF2B5EF4-FFF2-40B4-BE49-F238E27FC236}">
              <a16:creationId xmlns:a16="http://schemas.microsoft.com/office/drawing/2014/main" id="{A5FD03B3-EBFA-412E-A2E9-D353449332C0}"/>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3" name="Text Box 15">
          <a:extLst>
            <a:ext uri="{FF2B5EF4-FFF2-40B4-BE49-F238E27FC236}">
              <a16:creationId xmlns:a16="http://schemas.microsoft.com/office/drawing/2014/main" id="{17C7A022-25EC-47F2-AA70-957710E232E5}"/>
            </a:ext>
          </a:extLst>
        </xdr:cNvPr>
        <xdr:cNvSpPr txBox="1">
          <a:spLocks noChangeArrowheads="1"/>
        </xdr:cNvSpPr>
      </xdr:nvSpPr>
      <xdr:spPr bwMode="auto">
        <a:xfrm>
          <a:off x="6655254" y="78921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5" name="Text Box 15">
          <a:extLst>
            <a:ext uri="{FF2B5EF4-FFF2-40B4-BE49-F238E27FC236}">
              <a16:creationId xmlns:a16="http://schemas.microsoft.com/office/drawing/2014/main" id="{C4ECBE14-3252-4FE0-91AD-DC7D36852229}"/>
            </a:ext>
          </a:extLst>
        </xdr:cNvPr>
        <xdr:cNvSpPr txBox="1">
          <a:spLocks noChangeArrowheads="1"/>
        </xdr:cNvSpPr>
      </xdr:nvSpPr>
      <xdr:spPr bwMode="auto">
        <a:xfrm>
          <a:off x="6655254" y="481375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6" name="Text Box 15">
          <a:extLst>
            <a:ext uri="{FF2B5EF4-FFF2-40B4-BE49-F238E27FC236}">
              <a16:creationId xmlns:a16="http://schemas.microsoft.com/office/drawing/2014/main" id="{30FAA4B3-B0BB-41A0-9971-4D91EDA44B3E}"/>
            </a:ext>
          </a:extLst>
        </xdr:cNvPr>
        <xdr:cNvSpPr txBox="1">
          <a:spLocks noChangeArrowheads="1"/>
        </xdr:cNvSpPr>
      </xdr:nvSpPr>
      <xdr:spPr bwMode="auto">
        <a:xfrm>
          <a:off x="6655254" y="5031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7" name="Text Box 15">
          <a:extLst>
            <a:ext uri="{FF2B5EF4-FFF2-40B4-BE49-F238E27FC236}">
              <a16:creationId xmlns:a16="http://schemas.microsoft.com/office/drawing/2014/main" id="{DD9EDE6F-25CC-40CC-9849-1816B37A3F6D}"/>
            </a:ext>
          </a:extLst>
        </xdr:cNvPr>
        <xdr:cNvSpPr txBox="1">
          <a:spLocks noChangeArrowheads="1"/>
        </xdr:cNvSpPr>
      </xdr:nvSpPr>
      <xdr:spPr bwMode="auto">
        <a:xfrm>
          <a:off x="6655254" y="5031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8" name="Text Box 15">
          <a:extLst>
            <a:ext uri="{FF2B5EF4-FFF2-40B4-BE49-F238E27FC236}">
              <a16:creationId xmlns:a16="http://schemas.microsoft.com/office/drawing/2014/main" id="{4A86288D-7745-45D1-99B0-B347994F82CB}"/>
            </a:ext>
          </a:extLst>
        </xdr:cNvPr>
        <xdr:cNvSpPr txBox="1">
          <a:spLocks noChangeArrowheads="1"/>
        </xdr:cNvSpPr>
      </xdr:nvSpPr>
      <xdr:spPr bwMode="auto">
        <a:xfrm>
          <a:off x="6655254" y="5221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69" name="Text Box 15">
          <a:extLst>
            <a:ext uri="{FF2B5EF4-FFF2-40B4-BE49-F238E27FC236}">
              <a16:creationId xmlns:a16="http://schemas.microsoft.com/office/drawing/2014/main" id="{1D36214F-E25A-4DB0-9B35-7CD4081E5FED}"/>
            </a:ext>
          </a:extLst>
        </xdr:cNvPr>
        <xdr:cNvSpPr txBox="1">
          <a:spLocks noChangeArrowheads="1"/>
        </xdr:cNvSpPr>
      </xdr:nvSpPr>
      <xdr:spPr bwMode="auto">
        <a:xfrm>
          <a:off x="6655254" y="5221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0" name="Text Box 15">
          <a:extLst>
            <a:ext uri="{FF2B5EF4-FFF2-40B4-BE49-F238E27FC236}">
              <a16:creationId xmlns:a16="http://schemas.microsoft.com/office/drawing/2014/main" id="{8BA7B960-170D-4799-8F8B-AA5CF3831028}"/>
            </a:ext>
          </a:extLst>
        </xdr:cNvPr>
        <xdr:cNvSpPr txBox="1">
          <a:spLocks noChangeArrowheads="1"/>
        </xdr:cNvSpPr>
      </xdr:nvSpPr>
      <xdr:spPr bwMode="auto">
        <a:xfrm>
          <a:off x="6655254" y="5412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1" name="Text Box 15">
          <a:extLst>
            <a:ext uri="{FF2B5EF4-FFF2-40B4-BE49-F238E27FC236}">
              <a16:creationId xmlns:a16="http://schemas.microsoft.com/office/drawing/2014/main" id="{D2473497-3D6E-462D-9FF8-7045A9C24690}"/>
            </a:ext>
          </a:extLst>
        </xdr:cNvPr>
        <xdr:cNvSpPr txBox="1">
          <a:spLocks noChangeArrowheads="1"/>
        </xdr:cNvSpPr>
      </xdr:nvSpPr>
      <xdr:spPr bwMode="auto">
        <a:xfrm>
          <a:off x="6655254" y="54124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2" name="Text Box 15">
          <a:extLst>
            <a:ext uri="{FF2B5EF4-FFF2-40B4-BE49-F238E27FC236}">
              <a16:creationId xmlns:a16="http://schemas.microsoft.com/office/drawing/2014/main" id="{EF40D65A-B4E6-4C75-A5B1-B477DD55C162}"/>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3" name="Text Box 15">
          <a:extLst>
            <a:ext uri="{FF2B5EF4-FFF2-40B4-BE49-F238E27FC236}">
              <a16:creationId xmlns:a16="http://schemas.microsoft.com/office/drawing/2014/main" id="{32CC90D1-1C06-4063-AFC1-34734D88507F}"/>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4" name="Text Box 15">
          <a:extLst>
            <a:ext uri="{FF2B5EF4-FFF2-40B4-BE49-F238E27FC236}">
              <a16:creationId xmlns:a16="http://schemas.microsoft.com/office/drawing/2014/main" id="{95FC5DD0-5B92-40CC-93C9-2CD1B599EE87}"/>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5" name="Text Box 15">
          <a:extLst>
            <a:ext uri="{FF2B5EF4-FFF2-40B4-BE49-F238E27FC236}">
              <a16:creationId xmlns:a16="http://schemas.microsoft.com/office/drawing/2014/main" id="{E9EAB800-9248-4783-989F-6B9F4B6FF762}"/>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6" name="Text Box 15">
          <a:extLst>
            <a:ext uri="{FF2B5EF4-FFF2-40B4-BE49-F238E27FC236}">
              <a16:creationId xmlns:a16="http://schemas.microsoft.com/office/drawing/2014/main" id="{D4238DE7-35E5-4807-97C5-13995576DC9E}"/>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7" name="Text Box 15">
          <a:extLst>
            <a:ext uri="{FF2B5EF4-FFF2-40B4-BE49-F238E27FC236}">
              <a16:creationId xmlns:a16="http://schemas.microsoft.com/office/drawing/2014/main" id="{31785EB6-E867-438B-9ED9-72A41022ECC5}"/>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78" name="Text Box 15">
          <a:extLst>
            <a:ext uri="{FF2B5EF4-FFF2-40B4-BE49-F238E27FC236}">
              <a16:creationId xmlns:a16="http://schemas.microsoft.com/office/drawing/2014/main" id="{F520EFF3-6732-4F06-B383-2387CF492352}"/>
            </a:ext>
          </a:extLst>
        </xdr:cNvPr>
        <xdr:cNvSpPr txBox="1">
          <a:spLocks noChangeArrowheads="1"/>
        </xdr:cNvSpPr>
      </xdr:nvSpPr>
      <xdr:spPr bwMode="auto">
        <a:xfrm>
          <a:off x="6655254" y="541564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xdr:row>
      <xdr:rowOff>0</xdr:rowOff>
    </xdr:from>
    <xdr:ext cx="95250" cy="171450"/>
    <xdr:sp macro="" textlink="">
      <xdr:nvSpPr>
        <xdr:cNvPr id="1179" name="Text Box 16">
          <a:extLst>
            <a:ext uri="{FF2B5EF4-FFF2-40B4-BE49-F238E27FC236}">
              <a16:creationId xmlns:a16="http://schemas.microsoft.com/office/drawing/2014/main" id="{EF0DFD27-4584-4B48-ABB5-34E5BD5CF377}"/>
            </a:ext>
          </a:extLst>
        </xdr:cNvPr>
        <xdr:cNvSpPr txBox="1">
          <a:spLocks noChangeArrowheads="1"/>
        </xdr:cNvSpPr>
      </xdr:nvSpPr>
      <xdr:spPr bwMode="auto">
        <a:xfrm>
          <a:off x="6655254" y="39551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184" name="Text Box 16">
          <a:extLst>
            <a:ext uri="{FF2B5EF4-FFF2-40B4-BE49-F238E27FC236}">
              <a16:creationId xmlns:a16="http://schemas.microsoft.com/office/drawing/2014/main" id="{9FA899A6-F63B-41AE-9416-7C6E4AFAC352}"/>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185" name="Text Box 17">
          <a:extLst>
            <a:ext uri="{FF2B5EF4-FFF2-40B4-BE49-F238E27FC236}">
              <a16:creationId xmlns:a16="http://schemas.microsoft.com/office/drawing/2014/main" id="{8CC6A846-1350-4112-A777-0F72321BF297}"/>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186" name="Text Box 18">
          <a:extLst>
            <a:ext uri="{FF2B5EF4-FFF2-40B4-BE49-F238E27FC236}">
              <a16:creationId xmlns:a16="http://schemas.microsoft.com/office/drawing/2014/main" id="{3EB8EFF2-39AF-40F9-BB94-8152C605CC41}"/>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187" name="Text Box 19">
          <a:extLst>
            <a:ext uri="{FF2B5EF4-FFF2-40B4-BE49-F238E27FC236}">
              <a16:creationId xmlns:a16="http://schemas.microsoft.com/office/drawing/2014/main" id="{8958E14D-51EA-4C0E-BA9E-84B47A541567}"/>
            </a:ext>
          </a:extLst>
        </xdr:cNvPr>
        <xdr:cNvSpPr txBox="1">
          <a:spLocks noChangeArrowheads="1"/>
        </xdr:cNvSpPr>
      </xdr:nvSpPr>
      <xdr:spPr bwMode="auto">
        <a:xfrm>
          <a:off x="6655254" y="4308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88" name="Text Box 15">
          <a:extLst>
            <a:ext uri="{FF2B5EF4-FFF2-40B4-BE49-F238E27FC236}">
              <a16:creationId xmlns:a16="http://schemas.microsoft.com/office/drawing/2014/main" id="{B5097039-8BBF-4775-B84B-3B006A724615}"/>
            </a:ext>
          </a:extLst>
        </xdr:cNvPr>
        <xdr:cNvSpPr txBox="1">
          <a:spLocks noChangeArrowheads="1"/>
        </xdr:cNvSpPr>
      </xdr:nvSpPr>
      <xdr:spPr bwMode="auto">
        <a:xfrm>
          <a:off x="6655254" y="4813754"/>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189" name="Text Box 15">
          <a:extLst>
            <a:ext uri="{FF2B5EF4-FFF2-40B4-BE49-F238E27FC236}">
              <a16:creationId xmlns:a16="http://schemas.microsoft.com/office/drawing/2014/main" id="{7D2D6551-8F95-43A4-998B-760264B83A46}"/>
            </a:ext>
          </a:extLst>
        </xdr:cNvPr>
        <xdr:cNvSpPr txBox="1">
          <a:spLocks noChangeArrowheads="1"/>
        </xdr:cNvSpPr>
      </xdr:nvSpPr>
      <xdr:spPr bwMode="auto">
        <a:xfrm>
          <a:off x="6655254" y="56029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1" name="Text Box 16">
          <a:extLst>
            <a:ext uri="{FF2B5EF4-FFF2-40B4-BE49-F238E27FC236}">
              <a16:creationId xmlns:a16="http://schemas.microsoft.com/office/drawing/2014/main" id="{F5E015B6-2685-4659-BBC7-CD11DADD7CB7}"/>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2" name="Text Box 17">
          <a:extLst>
            <a:ext uri="{FF2B5EF4-FFF2-40B4-BE49-F238E27FC236}">
              <a16:creationId xmlns:a16="http://schemas.microsoft.com/office/drawing/2014/main" id="{BA07460D-6677-4500-81AE-49833B66D961}"/>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3" name="Text Box 18">
          <a:extLst>
            <a:ext uri="{FF2B5EF4-FFF2-40B4-BE49-F238E27FC236}">
              <a16:creationId xmlns:a16="http://schemas.microsoft.com/office/drawing/2014/main" id="{8701CAA4-9777-459F-A885-808F70E83C2D}"/>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4" name="Text Box 19">
          <a:extLst>
            <a:ext uri="{FF2B5EF4-FFF2-40B4-BE49-F238E27FC236}">
              <a16:creationId xmlns:a16="http://schemas.microsoft.com/office/drawing/2014/main" id="{B5F8E599-4DD0-447C-888F-29E8A2A813C1}"/>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35713"/>
    <xdr:sp macro="" textlink="">
      <xdr:nvSpPr>
        <xdr:cNvPr id="1195" name="Text Box 15">
          <a:extLst>
            <a:ext uri="{FF2B5EF4-FFF2-40B4-BE49-F238E27FC236}">
              <a16:creationId xmlns:a16="http://schemas.microsoft.com/office/drawing/2014/main" id="{F210B150-3403-40FD-92D9-0F6559C580E3}"/>
            </a:ext>
          </a:extLst>
        </xdr:cNvPr>
        <xdr:cNvSpPr txBox="1">
          <a:spLocks noChangeArrowheads="1"/>
        </xdr:cNvSpPr>
      </xdr:nvSpPr>
      <xdr:spPr bwMode="auto">
        <a:xfrm>
          <a:off x="3079750" y="4479925"/>
          <a:ext cx="95250" cy="43571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6" name="Text Box 16">
          <a:extLst>
            <a:ext uri="{FF2B5EF4-FFF2-40B4-BE49-F238E27FC236}">
              <a16:creationId xmlns:a16="http://schemas.microsoft.com/office/drawing/2014/main" id="{810632F6-DE25-4FB3-9B92-0B873C71C50F}"/>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7" name="Text Box 17">
          <a:extLst>
            <a:ext uri="{FF2B5EF4-FFF2-40B4-BE49-F238E27FC236}">
              <a16:creationId xmlns:a16="http://schemas.microsoft.com/office/drawing/2014/main" id="{2B51B03E-5B1C-40CB-BDF9-2B73EB40AA11}"/>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8" name="Text Box 18">
          <a:extLst>
            <a:ext uri="{FF2B5EF4-FFF2-40B4-BE49-F238E27FC236}">
              <a16:creationId xmlns:a16="http://schemas.microsoft.com/office/drawing/2014/main" id="{F51F4477-0644-4457-83BA-8B54F1A06483}"/>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199" name="Text Box 19">
          <a:extLst>
            <a:ext uri="{FF2B5EF4-FFF2-40B4-BE49-F238E27FC236}">
              <a16:creationId xmlns:a16="http://schemas.microsoft.com/office/drawing/2014/main" id="{576CE2D9-A4BB-429F-918D-FA013111D680}"/>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1034143</xdr:colOff>
      <xdr:row>85</xdr:row>
      <xdr:rowOff>0</xdr:rowOff>
    </xdr:from>
    <xdr:ext cx="95250" cy="213632"/>
    <xdr:sp macro="" textlink="">
      <xdr:nvSpPr>
        <xdr:cNvPr id="1200" name="Text Box 15">
          <a:extLst>
            <a:ext uri="{FF2B5EF4-FFF2-40B4-BE49-F238E27FC236}">
              <a16:creationId xmlns:a16="http://schemas.microsoft.com/office/drawing/2014/main" id="{DC07CB1F-8C75-4E67-840E-C03B87F635F7}"/>
            </a:ext>
          </a:extLst>
        </xdr:cNvPr>
        <xdr:cNvSpPr txBox="1">
          <a:spLocks noChangeArrowheads="1"/>
        </xdr:cNvSpPr>
      </xdr:nvSpPr>
      <xdr:spPr bwMode="auto">
        <a:xfrm>
          <a:off x="3999593" y="480468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01" name="Text Box 16">
          <a:extLst>
            <a:ext uri="{FF2B5EF4-FFF2-40B4-BE49-F238E27FC236}">
              <a16:creationId xmlns:a16="http://schemas.microsoft.com/office/drawing/2014/main" id="{49AD467E-FFDB-46C6-AAEA-C69629B62624}"/>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02" name="Text Box 17">
          <a:extLst>
            <a:ext uri="{FF2B5EF4-FFF2-40B4-BE49-F238E27FC236}">
              <a16:creationId xmlns:a16="http://schemas.microsoft.com/office/drawing/2014/main" id="{5580BFD5-EF7B-4D57-8C09-E96545D3BB17}"/>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03" name="Text Box 18">
          <a:extLst>
            <a:ext uri="{FF2B5EF4-FFF2-40B4-BE49-F238E27FC236}">
              <a16:creationId xmlns:a16="http://schemas.microsoft.com/office/drawing/2014/main" id="{FF57D588-3408-441A-939E-CFAD6B57EC4E}"/>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04" name="Text Box 19">
          <a:extLst>
            <a:ext uri="{FF2B5EF4-FFF2-40B4-BE49-F238E27FC236}">
              <a16:creationId xmlns:a16="http://schemas.microsoft.com/office/drawing/2014/main" id="{CDDDD99A-D610-4238-98E0-2481A568596B}"/>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05" name="Text Box 16">
          <a:extLst>
            <a:ext uri="{FF2B5EF4-FFF2-40B4-BE49-F238E27FC236}">
              <a16:creationId xmlns:a16="http://schemas.microsoft.com/office/drawing/2014/main" id="{DA404171-279E-41AA-8B69-45953FD50D9F}"/>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06" name="Text Box 17">
          <a:extLst>
            <a:ext uri="{FF2B5EF4-FFF2-40B4-BE49-F238E27FC236}">
              <a16:creationId xmlns:a16="http://schemas.microsoft.com/office/drawing/2014/main" id="{BD8EA4B0-19B9-4067-9769-CA842CAD4588}"/>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07" name="Text Box 18">
          <a:extLst>
            <a:ext uri="{FF2B5EF4-FFF2-40B4-BE49-F238E27FC236}">
              <a16:creationId xmlns:a16="http://schemas.microsoft.com/office/drawing/2014/main" id="{3880985D-91B4-4869-9BEF-AACF0370E5C0}"/>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08" name="Text Box 19">
          <a:extLst>
            <a:ext uri="{FF2B5EF4-FFF2-40B4-BE49-F238E27FC236}">
              <a16:creationId xmlns:a16="http://schemas.microsoft.com/office/drawing/2014/main" id="{B8E10A15-9196-43D7-BC4D-94D413D0D320}"/>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209" name="Text Box 15">
          <a:extLst>
            <a:ext uri="{FF2B5EF4-FFF2-40B4-BE49-F238E27FC236}">
              <a16:creationId xmlns:a16="http://schemas.microsoft.com/office/drawing/2014/main" id="{126AD24F-DFE8-483E-B704-911259753522}"/>
            </a:ext>
          </a:extLst>
        </xdr:cNvPr>
        <xdr:cNvSpPr txBox="1">
          <a:spLocks noChangeArrowheads="1"/>
        </xdr:cNvSpPr>
      </xdr:nvSpPr>
      <xdr:spPr bwMode="auto">
        <a:xfrm>
          <a:off x="7585075" y="447992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0" name="Text Box 16">
          <a:extLst>
            <a:ext uri="{FF2B5EF4-FFF2-40B4-BE49-F238E27FC236}">
              <a16:creationId xmlns:a16="http://schemas.microsoft.com/office/drawing/2014/main" id="{E6B18F7C-932C-42D3-A980-FF323729BAB5}"/>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1" name="Text Box 17">
          <a:extLst>
            <a:ext uri="{FF2B5EF4-FFF2-40B4-BE49-F238E27FC236}">
              <a16:creationId xmlns:a16="http://schemas.microsoft.com/office/drawing/2014/main" id="{E7318D3A-A30F-4C55-861F-265F474DBB8F}"/>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2" name="Text Box 18">
          <a:extLst>
            <a:ext uri="{FF2B5EF4-FFF2-40B4-BE49-F238E27FC236}">
              <a16:creationId xmlns:a16="http://schemas.microsoft.com/office/drawing/2014/main" id="{4B6F9A9E-156D-4410-8AAE-8C36176D98AA}"/>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3" name="Text Box 19">
          <a:extLst>
            <a:ext uri="{FF2B5EF4-FFF2-40B4-BE49-F238E27FC236}">
              <a16:creationId xmlns:a16="http://schemas.microsoft.com/office/drawing/2014/main" id="{FA0C7531-F050-4481-B9E8-3B2F2A38A144}"/>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14" name="Text Box 15">
          <a:extLst>
            <a:ext uri="{FF2B5EF4-FFF2-40B4-BE49-F238E27FC236}">
              <a16:creationId xmlns:a16="http://schemas.microsoft.com/office/drawing/2014/main" id="{3A05A8EE-0767-45A6-92AF-B759BC49C254}"/>
            </a:ext>
          </a:extLst>
        </xdr:cNvPr>
        <xdr:cNvSpPr txBox="1">
          <a:spLocks noChangeArrowheads="1"/>
        </xdr:cNvSpPr>
      </xdr:nvSpPr>
      <xdr:spPr bwMode="auto">
        <a:xfrm>
          <a:off x="7585075"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5" name="Text Box 16">
          <a:extLst>
            <a:ext uri="{FF2B5EF4-FFF2-40B4-BE49-F238E27FC236}">
              <a16:creationId xmlns:a16="http://schemas.microsoft.com/office/drawing/2014/main" id="{0E7369C3-AC1F-4E7C-BCEF-56C1343F2301}"/>
            </a:ext>
          </a:extLst>
        </xdr:cNvPr>
        <xdr:cNvSpPr txBox="1">
          <a:spLocks noChangeArrowheads="1"/>
        </xdr:cNvSpPr>
      </xdr:nvSpPr>
      <xdr:spPr bwMode="auto">
        <a:xfrm>
          <a:off x="7585075"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6" name="Text Box 17">
          <a:extLst>
            <a:ext uri="{FF2B5EF4-FFF2-40B4-BE49-F238E27FC236}">
              <a16:creationId xmlns:a16="http://schemas.microsoft.com/office/drawing/2014/main" id="{2C231655-1730-4C9C-A555-667B4C718DAF}"/>
            </a:ext>
          </a:extLst>
        </xdr:cNvPr>
        <xdr:cNvSpPr txBox="1">
          <a:spLocks noChangeArrowheads="1"/>
        </xdr:cNvSpPr>
      </xdr:nvSpPr>
      <xdr:spPr bwMode="auto">
        <a:xfrm>
          <a:off x="7585075"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7" name="Text Box 18">
          <a:extLst>
            <a:ext uri="{FF2B5EF4-FFF2-40B4-BE49-F238E27FC236}">
              <a16:creationId xmlns:a16="http://schemas.microsoft.com/office/drawing/2014/main" id="{70039FA0-365C-4B03-AE1E-AE26222BF016}"/>
            </a:ext>
          </a:extLst>
        </xdr:cNvPr>
        <xdr:cNvSpPr txBox="1">
          <a:spLocks noChangeArrowheads="1"/>
        </xdr:cNvSpPr>
      </xdr:nvSpPr>
      <xdr:spPr bwMode="auto">
        <a:xfrm>
          <a:off x="7585075"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18" name="Text Box 19">
          <a:extLst>
            <a:ext uri="{FF2B5EF4-FFF2-40B4-BE49-F238E27FC236}">
              <a16:creationId xmlns:a16="http://schemas.microsoft.com/office/drawing/2014/main" id="{278B0159-6FA7-4A6D-A52E-28B42899FFA5}"/>
            </a:ext>
          </a:extLst>
        </xdr:cNvPr>
        <xdr:cNvSpPr txBox="1">
          <a:spLocks noChangeArrowheads="1"/>
        </xdr:cNvSpPr>
      </xdr:nvSpPr>
      <xdr:spPr bwMode="auto">
        <a:xfrm>
          <a:off x="7585075"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19" name="Text Box 16">
          <a:extLst>
            <a:ext uri="{FF2B5EF4-FFF2-40B4-BE49-F238E27FC236}">
              <a16:creationId xmlns:a16="http://schemas.microsoft.com/office/drawing/2014/main" id="{F3082E46-C681-48C8-8FE9-82D599BE1035}"/>
            </a:ext>
          </a:extLst>
        </xdr:cNvPr>
        <xdr:cNvSpPr txBox="1">
          <a:spLocks noChangeArrowheads="1"/>
        </xdr:cNvSpPr>
      </xdr:nvSpPr>
      <xdr:spPr bwMode="auto">
        <a:xfrm>
          <a:off x="4565650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0" name="Text Box 17">
          <a:extLst>
            <a:ext uri="{FF2B5EF4-FFF2-40B4-BE49-F238E27FC236}">
              <a16:creationId xmlns:a16="http://schemas.microsoft.com/office/drawing/2014/main" id="{F317EAF5-EC7B-4FA7-9B9A-F85ABBE8AC08}"/>
            </a:ext>
          </a:extLst>
        </xdr:cNvPr>
        <xdr:cNvSpPr txBox="1">
          <a:spLocks noChangeArrowheads="1"/>
        </xdr:cNvSpPr>
      </xdr:nvSpPr>
      <xdr:spPr bwMode="auto">
        <a:xfrm>
          <a:off x="4565650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1" name="Text Box 18">
          <a:extLst>
            <a:ext uri="{FF2B5EF4-FFF2-40B4-BE49-F238E27FC236}">
              <a16:creationId xmlns:a16="http://schemas.microsoft.com/office/drawing/2014/main" id="{B4C2A483-1CDE-49F1-87A4-9B62BC5EE7FC}"/>
            </a:ext>
          </a:extLst>
        </xdr:cNvPr>
        <xdr:cNvSpPr txBox="1">
          <a:spLocks noChangeArrowheads="1"/>
        </xdr:cNvSpPr>
      </xdr:nvSpPr>
      <xdr:spPr bwMode="auto">
        <a:xfrm>
          <a:off x="4565650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2" name="Text Box 19">
          <a:extLst>
            <a:ext uri="{FF2B5EF4-FFF2-40B4-BE49-F238E27FC236}">
              <a16:creationId xmlns:a16="http://schemas.microsoft.com/office/drawing/2014/main" id="{AA42C23B-5D2A-4EB5-A8ED-BC0FD08BFDFB}"/>
            </a:ext>
          </a:extLst>
        </xdr:cNvPr>
        <xdr:cNvSpPr txBox="1">
          <a:spLocks noChangeArrowheads="1"/>
        </xdr:cNvSpPr>
      </xdr:nvSpPr>
      <xdr:spPr bwMode="auto">
        <a:xfrm>
          <a:off x="4565650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442269"/>
    <xdr:sp macro="" textlink="">
      <xdr:nvSpPr>
        <xdr:cNvPr id="1223" name="Text Box 15">
          <a:extLst>
            <a:ext uri="{FF2B5EF4-FFF2-40B4-BE49-F238E27FC236}">
              <a16:creationId xmlns:a16="http://schemas.microsoft.com/office/drawing/2014/main" id="{EA3325E1-174B-4507-8A4E-3DF09BEF1E3F}"/>
            </a:ext>
          </a:extLst>
        </xdr:cNvPr>
        <xdr:cNvSpPr txBox="1">
          <a:spLocks noChangeArrowheads="1"/>
        </xdr:cNvSpPr>
      </xdr:nvSpPr>
      <xdr:spPr bwMode="auto">
        <a:xfrm>
          <a:off x="45656500" y="447992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4" name="Text Box 16">
          <a:extLst>
            <a:ext uri="{FF2B5EF4-FFF2-40B4-BE49-F238E27FC236}">
              <a16:creationId xmlns:a16="http://schemas.microsoft.com/office/drawing/2014/main" id="{65023353-0F6B-4625-857D-C07B93242D9F}"/>
            </a:ext>
          </a:extLst>
        </xdr:cNvPr>
        <xdr:cNvSpPr txBox="1">
          <a:spLocks noChangeArrowheads="1"/>
        </xdr:cNvSpPr>
      </xdr:nvSpPr>
      <xdr:spPr bwMode="auto">
        <a:xfrm>
          <a:off x="4565650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5" name="Text Box 17">
          <a:extLst>
            <a:ext uri="{FF2B5EF4-FFF2-40B4-BE49-F238E27FC236}">
              <a16:creationId xmlns:a16="http://schemas.microsoft.com/office/drawing/2014/main" id="{F6CD3BF1-8EA9-4962-AD01-8CD9C6FD136A}"/>
            </a:ext>
          </a:extLst>
        </xdr:cNvPr>
        <xdr:cNvSpPr txBox="1">
          <a:spLocks noChangeArrowheads="1"/>
        </xdr:cNvSpPr>
      </xdr:nvSpPr>
      <xdr:spPr bwMode="auto">
        <a:xfrm>
          <a:off x="4565650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6" name="Text Box 18">
          <a:extLst>
            <a:ext uri="{FF2B5EF4-FFF2-40B4-BE49-F238E27FC236}">
              <a16:creationId xmlns:a16="http://schemas.microsoft.com/office/drawing/2014/main" id="{C539417E-7403-41B9-9DB5-3CD458A74716}"/>
            </a:ext>
          </a:extLst>
        </xdr:cNvPr>
        <xdr:cNvSpPr txBox="1">
          <a:spLocks noChangeArrowheads="1"/>
        </xdr:cNvSpPr>
      </xdr:nvSpPr>
      <xdr:spPr bwMode="auto">
        <a:xfrm>
          <a:off x="4565650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7" name="Text Box 19">
          <a:extLst>
            <a:ext uri="{FF2B5EF4-FFF2-40B4-BE49-F238E27FC236}">
              <a16:creationId xmlns:a16="http://schemas.microsoft.com/office/drawing/2014/main" id="{A2BE5131-E606-41A8-AAE6-C2B4BFA5676B}"/>
            </a:ext>
          </a:extLst>
        </xdr:cNvPr>
        <xdr:cNvSpPr txBox="1">
          <a:spLocks noChangeArrowheads="1"/>
        </xdr:cNvSpPr>
      </xdr:nvSpPr>
      <xdr:spPr bwMode="auto">
        <a:xfrm>
          <a:off x="4565650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213632"/>
    <xdr:sp macro="" textlink="">
      <xdr:nvSpPr>
        <xdr:cNvPr id="1228" name="Text Box 15">
          <a:extLst>
            <a:ext uri="{FF2B5EF4-FFF2-40B4-BE49-F238E27FC236}">
              <a16:creationId xmlns:a16="http://schemas.microsoft.com/office/drawing/2014/main" id="{A9791EE7-D35C-4193-8CE9-73FDD55080A1}"/>
            </a:ext>
          </a:extLst>
        </xdr:cNvPr>
        <xdr:cNvSpPr txBox="1">
          <a:spLocks noChangeArrowheads="1"/>
        </xdr:cNvSpPr>
      </xdr:nvSpPr>
      <xdr:spPr bwMode="auto">
        <a:xfrm>
          <a:off x="4565650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29" name="Text Box 16">
          <a:extLst>
            <a:ext uri="{FF2B5EF4-FFF2-40B4-BE49-F238E27FC236}">
              <a16:creationId xmlns:a16="http://schemas.microsoft.com/office/drawing/2014/main" id="{42A64549-D733-4CF2-953A-574085B2C501}"/>
            </a:ext>
          </a:extLst>
        </xdr:cNvPr>
        <xdr:cNvSpPr txBox="1">
          <a:spLocks noChangeArrowheads="1"/>
        </xdr:cNvSpPr>
      </xdr:nvSpPr>
      <xdr:spPr bwMode="auto">
        <a:xfrm>
          <a:off x="4565650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30" name="Text Box 17">
          <a:extLst>
            <a:ext uri="{FF2B5EF4-FFF2-40B4-BE49-F238E27FC236}">
              <a16:creationId xmlns:a16="http://schemas.microsoft.com/office/drawing/2014/main" id="{6E7586D1-8E3D-40C5-800D-A1B547010B78}"/>
            </a:ext>
          </a:extLst>
        </xdr:cNvPr>
        <xdr:cNvSpPr txBox="1">
          <a:spLocks noChangeArrowheads="1"/>
        </xdr:cNvSpPr>
      </xdr:nvSpPr>
      <xdr:spPr bwMode="auto">
        <a:xfrm>
          <a:off x="4565650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31" name="Text Box 18">
          <a:extLst>
            <a:ext uri="{FF2B5EF4-FFF2-40B4-BE49-F238E27FC236}">
              <a16:creationId xmlns:a16="http://schemas.microsoft.com/office/drawing/2014/main" id="{6FCA5B08-65FC-45C6-9A25-3635C5C81F60}"/>
            </a:ext>
          </a:extLst>
        </xdr:cNvPr>
        <xdr:cNvSpPr txBox="1">
          <a:spLocks noChangeArrowheads="1"/>
        </xdr:cNvSpPr>
      </xdr:nvSpPr>
      <xdr:spPr bwMode="auto">
        <a:xfrm>
          <a:off x="4565650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232" name="Text Box 19">
          <a:extLst>
            <a:ext uri="{FF2B5EF4-FFF2-40B4-BE49-F238E27FC236}">
              <a16:creationId xmlns:a16="http://schemas.microsoft.com/office/drawing/2014/main" id="{B8763420-5963-4F45-8FC3-51EC764A1FC5}"/>
            </a:ext>
          </a:extLst>
        </xdr:cNvPr>
        <xdr:cNvSpPr txBox="1">
          <a:spLocks noChangeArrowheads="1"/>
        </xdr:cNvSpPr>
      </xdr:nvSpPr>
      <xdr:spPr bwMode="auto">
        <a:xfrm>
          <a:off x="4565650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33" name="Text Box 16">
          <a:extLst>
            <a:ext uri="{FF2B5EF4-FFF2-40B4-BE49-F238E27FC236}">
              <a16:creationId xmlns:a16="http://schemas.microsoft.com/office/drawing/2014/main" id="{6FA41DCB-6030-478C-87FC-6EDF562B20FA}"/>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34" name="Text Box 17">
          <a:extLst>
            <a:ext uri="{FF2B5EF4-FFF2-40B4-BE49-F238E27FC236}">
              <a16:creationId xmlns:a16="http://schemas.microsoft.com/office/drawing/2014/main" id="{1172754F-B34C-4D0A-8CDB-0296231C9B42}"/>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35" name="Text Box 18">
          <a:extLst>
            <a:ext uri="{FF2B5EF4-FFF2-40B4-BE49-F238E27FC236}">
              <a16:creationId xmlns:a16="http://schemas.microsoft.com/office/drawing/2014/main" id="{C4DCA4A0-D0A9-4FAC-B49E-494B57C4E66B}"/>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36" name="Text Box 19">
          <a:extLst>
            <a:ext uri="{FF2B5EF4-FFF2-40B4-BE49-F238E27FC236}">
              <a16:creationId xmlns:a16="http://schemas.microsoft.com/office/drawing/2014/main" id="{56FE16EF-C137-4677-838A-42723799D217}"/>
            </a:ext>
          </a:extLst>
        </xdr:cNvPr>
        <xdr:cNvSpPr txBox="1">
          <a:spLocks noChangeArrowheads="1"/>
        </xdr:cNvSpPr>
      </xdr:nvSpPr>
      <xdr:spPr bwMode="auto">
        <a:xfrm>
          <a:off x="30797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237" name="Text Box 15">
          <a:extLst>
            <a:ext uri="{FF2B5EF4-FFF2-40B4-BE49-F238E27FC236}">
              <a16:creationId xmlns:a16="http://schemas.microsoft.com/office/drawing/2014/main" id="{734BFBC8-F5FD-4767-9D38-930E00685F0B}"/>
            </a:ext>
          </a:extLst>
        </xdr:cNvPr>
        <xdr:cNvSpPr txBox="1">
          <a:spLocks noChangeArrowheads="1"/>
        </xdr:cNvSpPr>
      </xdr:nvSpPr>
      <xdr:spPr bwMode="auto">
        <a:xfrm>
          <a:off x="3079750" y="4092575"/>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38" name="Text Box 15">
          <a:extLst>
            <a:ext uri="{FF2B5EF4-FFF2-40B4-BE49-F238E27FC236}">
              <a16:creationId xmlns:a16="http://schemas.microsoft.com/office/drawing/2014/main" id="{BFB75829-F1D2-4D2A-BD4A-16DD224B5F83}"/>
            </a:ext>
          </a:extLst>
        </xdr:cNvPr>
        <xdr:cNvSpPr txBox="1">
          <a:spLocks noChangeArrowheads="1"/>
        </xdr:cNvSpPr>
      </xdr:nvSpPr>
      <xdr:spPr bwMode="auto">
        <a:xfrm>
          <a:off x="30797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39" name="Text Box 16">
          <a:extLst>
            <a:ext uri="{FF2B5EF4-FFF2-40B4-BE49-F238E27FC236}">
              <a16:creationId xmlns:a16="http://schemas.microsoft.com/office/drawing/2014/main" id="{5AD8D121-4FE8-42DE-A5A0-485B124C0BCF}"/>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0" name="Text Box 17">
          <a:extLst>
            <a:ext uri="{FF2B5EF4-FFF2-40B4-BE49-F238E27FC236}">
              <a16:creationId xmlns:a16="http://schemas.microsoft.com/office/drawing/2014/main" id="{7488AA3F-B802-4DC8-A7B8-0399B627AF17}"/>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1" name="Text Box 18">
          <a:extLst>
            <a:ext uri="{FF2B5EF4-FFF2-40B4-BE49-F238E27FC236}">
              <a16:creationId xmlns:a16="http://schemas.microsoft.com/office/drawing/2014/main" id="{C2C53C44-C8CD-447E-9D14-50F04B49CF55}"/>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2" name="Text Box 19">
          <a:extLst>
            <a:ext uri="{FF2B5EF4-FFF2-40B4-BE49-F238E27FC236}">
              <a16:creationId xmlns:a16="http://schemas.microsoft.com/office/drawing/2014/main" id="{D3310E10-24A0-4EC3-A450-E9B6142BFE63}"/>
            </a:ext>
          </a:extLst>
        </xdr:cNvPr>
        <xdr:cNvSpPr txBox="1">
          <a:spLocks noChangeArrowheads="1"/>
        </xdr:cNvSpPr>
      </xdr:nvSpPr>
      <xdr:spPr bwMode="auto">
        <a:xfrm>
          <a:off x="30797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43" name="Text Box 15">
          <a:extLst>
            <a:ext uri="{FF2B5EF4-FFF2-40B4-BE49-F238E27FC236}">
              <a16:creationId xmlns:a16="http://schemas.microsoft.com/office/drawing/2014/main" id="{53289337-8BE4-4705-9D63-3E28304D8D22}"/>
            </a:ext>
          </a:extLst>
        </xdr:cNvPr>
        <xdr:cNvSpPr txBox="1">
          <a:spLocks noChangeArrowheads="1"/>
        </xdr:cNvSpPr>
      </xdr:nvSpPr>
      <xdr:spPr bwMode="auto">
        <a:xfrm>
          <a:off x="3079750" y="44799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4" name="Text Box 16">
          <a:extLst>
            <a:ext uri="{FF2B5EF4-FFF2-40B4-BE49-F238E27FC236}">
              <a16:creationId xmlns:a16="http://schemas.microsoft.com/office/drawing/2014/main" id="{DCC797B9-C816-4A06-A899-4D68FD70A21E}"/>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5" name="Text Box 17">
          <a:extLst>
            <a:ext uri="{FF2B5EF4-FFF2-40B4-BE49-F238E27FC236}">
              <a16:creationId xmlns:a16="http://schemas.microsoft.com/office/drawing/2014/main" id="{8F5005A6-6085-4DDD-B7AE-4E21AD74965B}"/>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6" name="Text Box 18">
          <a:extLst>
            <a:ext uri="{FF2B5EF4-FFF2-40B4-BE49-F238E27FC236}">
              <a16:creationId xmlns:a16="http://schemas.microsoft.com/office/drawing/2014/main" id="{15B0617D-6B67-4090-BBCF-71577C834D1F}"/>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47" name="Text Box 19">
          <a:extLst>
            <a:ext uri="{FF2B5EF4-FFF2-40B4-BE49-F238E27FC236}">
              <a16:creationId xmlns:a16="http://schemas.microsoft.com/office/drawing/2014/main" id="{803A5808-2CCE-429A-BA81-B200669827D5}"/>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48" name="Text Box 15">
          <a:extLst>
            <a:ext uri="{FF2B5EF4-FFF2-40B4-BE49-F238E27FC236}">
              <a16:creationId xmlns:a16="http://schemas.microsoft.com/office/drawing/2014/main" id="{BB8830E8-3E1A-46BB-87FF-164E78207860}"/>
            </a:ext>
          </a:extLst>
        </xdr:cNvPr>
        <xdr:cNvSpPr txBox="1">
          <a:spLocks noChangeArrowheads="1"/>
        </xdr:cNvSpPr>
      </xdr:nvSpPr>
      <xdr:spPr bwMode="auto">
        <a:xfrm>
          <a:off x="30797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331"/>
    <xdr:sp macro="" textlink="">
      <xdr:nvSpPr>
        <xdr:cNvPr id="1249" name="Text Box 15">
          <a:extLst>
            <a:ext uri="{FF2B5EF4-FFF2-40B4-BE49-F238E27FC236}">
              <a16:creationId xmlns:a16="http://schemas.microsoft.com/office/drawing/2014/main" id="{867B859D-C5F7-4F00-B6DC-03A458031318}"/>
            </a:ext>
          </a:extLst>
        </xdr:cNvPr>
        <xdr:cNvSpPr txBox="1">
          <a:spLocks noChangeArrowheads="1"/>
        </xdr:cNvSpPr>
      </xdr:nvSpPr>
      <xdr:spPr bwMode="auto">
        <a:xfrm>
          <a:off x="3079750" y="4479925"/>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50" name="Text Box 16">
          <a:extLst>
            <a:ext uri="{FF2B5EF4-FFF2-40B4-BE49-F238E27FC236}">
              <a16:creationId xmlns:a16="http://schemas.microsoft.com/office/drawing/2014/main" id="{239E392F-8C5C-471C-BB5F-1DCE5484AF80}"/>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51" name="Text Box 17">
          <a:extLst>
            <a:ext uri="{FF2B5EF4-FFF2-40B4-BE49-F238E27FC236}">
              <a16:creationId xmlns:a16="http://schemas.microsoft.com/office/drawing/2014/main" id="{53CDDF5E-74F6-47AF-AD07-B49121659BE9}"/>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52" name="Text Box 18">
          <a:extLst>
            <a:ext uri="{FF2B5EF4-FFF2-40B4-BE49-F238E27FC236}">
              <a16:creationId xmlns:a16="http://schemas.microsoft.com/office/drawing/2014/main" id="{A6CB809D-6D10-4042-8825-6C298E1CA914}"/>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53" name="Text Box 19">
          <a:extLst>
            <a:ext uri="{FF2B5EF4-FFF2-40B4-BE49-F238E27FC236}">
              <a16:creationId xmlns:a16="http://schemas.microsoft.com/office/drawing/2014/main" id="{230C34B9-0B46-4056-B287-F7055A435136}"/>
            </a:ext>
          </a:extLst>
        </xdr:cNvPr>
        <xdr:cNvSpPr txBox="1">
          <a:spLocks noChangeArrowheads="1"/>
        </xdr:cNvSpPr>
      </xdr:nvSpPr>
      <xdr:spPr bwMode="auto">
        <a:xfrm>
          <a:off x="30797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254" name="Text Box 15">
          <a:extLst>
            <a:ext uri="{FF2B5EF4-FFF2-40B4-BE49-F238E27FC236}">
              <a16:creationId xmlns:a16="http://schemas.microsoft.com/office/drawing/2014/main" id="{0CA768F3-7D8E-4028-8172-6BDA95550353}"/>
            </a:ext>
          </a:extLst>
        </xdr:cNvPr>
        <xdr:cNvSpPr txBox="1">
          <a:spLocks noChangeArrowheads="1"/>
        </xdr:cNvSpPr>
      </xdr:nvSpPr>
      <xdr:spPr bwMode="auto">
        <a:xfrm>
          <a:off x="30797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255" name="Text Box 15">
          <a:extLst>
            <a:ext uri="{FF2B5EF4-FFF2-40B4-BE49-F238E27FC236}">
              <a16:creationId xmlns:a16="http://schemas.microsoft.com/office/drawing/2014/main" id="{1AF1441C-90EA-41BC-80CB-41C8AFAB156E}"/>
            </a:ext>
          </a:extLst>
        </xdr:cNvPr>
        <xdr:cNvSpPr txBox="1">
          <a:spLocks noChangeArrowheads="1"/>
        </xdr:cNvSpPr>
      </xdr:nvSpPr>
      <xdr:spPr bwMode="auto">
        <a:xfrm>
          <a:off x="7585075" y="40925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56" name="Text Box 15">
          <a:extLst>
            <a:ext uri="{FF2B5EF4-FFF2-40B4-BE49-F238E27FC236}">
              <a16:creationId xmlns:a16="http://schemas.microsoft.com/office/drawing/2014/main" id="{7B1AA8D5-B5D2-4C9E-8AA7-D31BF83795D8}"/>
            </a:ext>
          </a:extLst>
        </xdr:cNvPr>
        <xdr:cNvSpPr txBox="1">
          <a:spLocks noChangeArrowheads="1"/>
        </xdr:cNvSpPr>
      </xdr:nvSpPr>
      <xdr:spPr bwMode="auto">
        <a:xfrm>
          <a:off x="7585075"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57" name="Text Box 16">
          <a:extLst>
            <a:ext uri="{FF2B5EF4-FFF2-40B4-BE49-F238E27FC236}">
              <a16:creationId xmlns:a16="http://schemas.microsoft.com/office/drawing/2014/main" id="{C6CDA11A-1F3F-43C8-BC8C-A3533DE17EBF}"/>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58" name="Text Box 17">
          <a:extLst>
            <a:ext uri="{FF2B5EF4-FFF2-40B4-BE49-F238E27FC236}">
              <a16:creationId xmlns:a16="http://schemas.microsoft.com/office/drawing/2014/main" id="{3860909B-CE95-4E20-9F72-48B4E64577F9}"/>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59" name="Text Box 18">
          <a:extLst>
            <a:ext uri="{FF2B5EF4-FFF2-40B4-BE49-F238E27FC236}">
              <a16:creationId xmlns:a16="http://schemas.microsoft.com/office/drawing/2014/main" id="{D6283346-D56D-4545-BF13-1EFE9AAFE674}"/>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60" name="Text Box 19">
          <a:extLst>
            <a:ext uri="{FF2B5EF4-FFF2-40B4-BE49-F238E27FC236}">
              <a16:creationId xmlns:a16="http://schemas.microsoft.com/office/drawing/2014/main" id="{373E37DF-E4C8-46B1-9388-4E3561848F18}"/>
            </a:ext>
          </a:extLst>
        </xdr:cNvPr>
        <xdr:cNvSpPr txBox="1">
          <a:spLocks noChangeArrowheads="1"/>
        </xdr:cNvSpPr>
      </xdr:nvSpPr>
      <xdr:spPr bwMode="auto">
        <a:xfrm>
          <a:off x="7585075"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61" name="Text Box 15">
          <a:extLst>
            <a:ext uri="{FF2B5EF4-FFF2-40B4-BE49-F238E27FC236}">
              <a16:creationId xmlns:a16="http://schemas.microsoft.com/office/drawing/2014/main" id="{A04F853F-1ED4-4180-9919-215A8C103A07}"/>
            </a:ext>
          </a:extLst>
        </xdr:cNvPr>
        <xdr:cNvSpPr txBox="1">
          <a:spLocks noChangeArrowheads="1"/>
        </xdr:cNvSpPr>
      </xdr:nvSpPr>
      <xdr:spPr bwMode="auto">
        <a:xfrm>
          <a:off x="7585075" y="44799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62" name="Text Box 16">
          <a:extLst>
            <a:ext uri="{FF2B5EF4-FFF2-40B4-BE49-F238E27FC236}">
              <a16:creationId xmlns:a16="http://schemas.microsoft.com/office/drawing/2014/main" id="{AE8F85D8-4A2B-4888-8237-3E5C015BB34D}"/>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63" name="Text Box 17">
          <a:extLst>
            <a:ext uri="{FF2B5EF4-FFF2-40B4-BE49-F238E27FC236}">
              <a16:creationId xmlns:a16="http://schemas.microsoft.com/office/drawing/2014/main" id="{5E1BAE08-322C-4FD0-BF0E-60B84D75117C}"/>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64" name="Text Box 18">
          <a:extLst>
            <a:ext uri="{FF2B5EF4-FFF2-40B4-BE49-F238E27FC236}">
              <a16:creationId xmlns:a16="http://schemas.microsoft.com/office/drawing/2014/main" id="{399DEAE2-6480-4667-98BE-F9CF04B4048B}"/>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65" name="Text Box 19">
          <a:extLst>
            <a:ext uri="{FF2B5EF4-FFF2-40B4-BE49-F238E27FC236}">
              <a16:creationId xmlns:a16="http://schemas.microsoft.com/office/drawing/2014/main" id="{4471400B-B898-4881-8E80-18BE8BC23CF4}"/>
            </a:ext>
          </a:extLst>
        </xdr:cNvPr>
        <xdr:cNvSpPr txBox="1">
          <a:spLocks noChangeArrowheads="1"/>
        </xdr:cNvSpPr>
      </xdr:nvSpPr>
      <xdr:spPr bwMode="auto">
        <a:xfrm>
          <a:off x="7585075"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266" name="Text Box 15">
          <a:extLst>
            <a:ext uri="{FF2B5EF4-FFF2-40B4-BE49-F238E27FC236}">
              <a16:creationId xmlns:a16="http://schemas.microsoft.com/office/drawing/2014/main" id="{BB8696B6-8D8F-4B87-91CF-566A3BFC5D5E}"/>
            </a:ext>
          </a:extLst>
        </xdr:cNvPr>
        <xdr:cNvSpPr txBox="1">
          <a:spLocks noChangeArrowheads="1"/>
        </xdr:cNvSpPr>
      </xdr:nvSpPr>
      <xdr:spPr bwMode="auto">
        <a:xfrm>
          <a:off x="7585075"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67" name="Text Box 16">
          <a:extLst>
            <a:ext uri="{FF2B5EF4-FFF2-40B4-BE49-F238E27FC236}">
              <a16:creationId xmlns:a16="http://schemas.microsoft.com/office/drawing/2014/main" id="{D68D6FB1-0245-4C5B-8D0A-55AAE2FC481B}"/>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68" name="Text Box 17">
          <a:extLst>
            <a:ext uri="{FF2B5EF4-FFF2-40B4-BE49-F238E27FC236}">
              <a16:creationId xmlns:a16="http://schemas.microsoft.com/office/drawing/2014/main" id="{B33BFEC3-FEE8-4B95-9CC2-D41DF13E9822}"/>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69" name="Text Box 18">
          <a:extLst>
            <a:ext uri="{FF2B5EF4-FFF2-40B4-BE49-F238E27FC236}">
              <a16:creationId xmlns:a16="http://schemas.microsoft.com/office/drawing/2014/main" id="{EB477292-328F-4235-AEE9-D2577508F2D9}"/>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0" name="Text Box 19">
          <a:extLst>
            <a:ext uri="{FF2B5EF4-FFF2-40B4-BE49-F238E27FC236}">
              <a16:creationId xmlns:a16="http://schemas.microsoft.com/office/drawing/2014/main" id="{E8C34C1D-5008-4C44-8D5C-24F7E6D845FA}"/>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442269"/>
    <xdr:sp macro="" textlink="">
      <xdr:nvSpPr>
        <xdr:cNvPr id="1271" name="Text Box 15">
          <a:extLst>
            <a:ext uri="{FF2B5EF4-FFF2-40B4-BE49-F238E27FC236}">
              <a16:creationId xmlns:a16="http://schemas.microsoft.com/office/drawing/2014/main" id="{3E8A77EB-FF6C-47A1-A6E2-41A43294FD90}"/>
            </a:ext>
          </a:extLst>
        </xdr:cNvPr>
        <xdr:cNvSpPr txBox="1">
          <a:spLocks noChangeArrowheads="1"/>
        </xdr:cNvSpPr>
      </xdr:nvSpPr>
      <xdr:spPr bwMode="auto">
        <a:xfrm>
          <a:off x="9582150" y="447992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2" name="Text Box 16">
          <a:extLst>
            <a:ext uri="{FF2B5EF4-FFF2-40B4-BE49-F238E27FC236}">
              <a16:creationId xmlns:a16="http://schemas.microsoft.com/office/drawing/2014/main" id="{DBFAC26D-7CDF-4544-BD36-295527608273}"/>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3" name="Text Box 17">
          <a:extLst>
            <a:ext uri="{FF2B5EF4-FFF2-40B4-BE49-F238E27FC236}">
              <a16:creationId xmlns:a16="http://schemas.microsoft.com/office/drawing/2014/main" id="{14663F2B-0780-4227-80EE-A651DF96FB31}"/>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4" name="Text Box 18">
          <a:extLst>
            <a:ext uri="{FF2B5EF4-FFF2-40B4-BE49-F238E27FC236}">
              <a16:creationId xmlns:a16="http://schemas.microsoft.com/office/drawing/2014/main" id="{419CE2EA-5C9B-4FD3-99C1-798CED248E43}"/>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5" name="Text Box 19">
          <a:extLst>
            <a:ext uri="{FF2B5EF4-FFF2-40B4-BE49-F238E27FC236}">
              <a16:creationId xmlns:a16="http://schemas.microsoft.com/office/drawing/2014/main" id="{60715028-13D6-4E6F-BB83-B534E3C63841}"/>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276" name="Text Box 15">
          <a:extLst>
            <a:ext uri="{FF2B5EF4-FFF2-40B4-BE49-F238E27FC236}">
              <a16:creationId xmlns:a16="http://schemas.microsoft.com/office/drawing/2014/main" id="{0E2FBC3C-8C19-4B79-9C3B-96120F1E2502}"/>
            </a:ext>
          </a:extLst>
        </xdr:cNvPr>
        <xdr:cNvSpPr txBox="1">
          <a:spLocks noChangeArrowheads="1"/>
        </xdr:cNvSpPr>
      </xdr:nvSpPr>
      <xdr:spPr bwMode="auto">
        <a:xfrm>
          <a:off x="95821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7" name="Text Box 16">
          <a:extLst>
            <a:ext uri="{FF2B5EF4-FFF2-40B4-BE49-F238E27FC236}">
              <a16:creationId xmlns:a16="http://schemas.microsoft.com/office/drawing/2014/main" id="{AE83428C-7F7C-4A5B-9488-270B28778DDF}"/>
            </a:ext>
          </a:extLst>
        </xdr:cNvPr>
        <xdr:cNvSpPr txBox="1">
          <a:spLocks noChangeArrowheads="1"/>
        </xdr:cNvSpPr>
      </xdr:nvSpPr>
      <xdr:spPr bwMode="auto">
        <a:xfrm>
          <a:off x="95821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8" name="Text Box 17">
          <a:extLst>
            <a:ext uri="{FF2B5EF4-FFF2-40B4-BE49-F238E27FC236}">
              <a16:creationId xmlns:a16="http://schemas.microsoft.com/office/drawing/2014/main" id="{425F0BD3-2EBA-41A0-88D1-D6F23221C44B}"/>
            </a:ext>
          </a:extLst>
        </xdr:cNvPr>
        <xdr:cNvSpPr txBox="1">
          <a:spLocks noChangeArrowheads="1"/>
        </xdr:cNvSpPr>
      </xdr:nvSpPr>
      <xdr:spPr bwMode="auto">
        <a:xfrm>
          <a:off x="95821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79" name="Text Box 18">
          <a:extLst>
            <a:ext uri="{FF2B5EF4-FFF2-40B4-BE49-F238E27FC236}">
              <a16:creationId xmlns:a16="http://schemas.microsoft.com/office/drawing/2014/main" id="{9E693517-43DE-4889-8D90-86E33BE03367}"/>
            </a:ext>
          </a:extLst>
        </xdr:cNvPr>
        <xdr:cNvSpPr txBox="1">
          <a:spLocks noChangeArrowheads="1"/>
        </xdr:cNvSpPr>
      </xdr:nvSpPr>
      <xdr:spPr bwMode="auto">
        <a:xfrm>
          <a:off x="95821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0" name="Text Box 19">
          <a:extLst>
            <a:ext uri="{FF2B5EF4-FFF2-40B4-BE49-F238E27FC236}">
              <a16:creationId xmlns:a16="http://schemas.microsoft.com/office/drawing/2014/main" id="{CA87DD49-F942-45BD-A7B0-36A4C9E954CB}"/>
            </a:ext>
          </a:extLst>
        </xdr:cNvPr>
        <xdr:cNvSpPr txBox="1">
          <a:spLocks noChangeArrowheads="1"/>
        </xdr:cNvSpPr>
      </xdr:nvSpPr>
      <xdr:spPr bwMode="auto">
        <a:xfrm>
          <a:off x="9582150" y="5016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442269"/>
    <xdr:sp macro="" textlink="">
      <xdr:nvSpPr>
        <xdr:cNvPr id="1281" name="Text Box 15">
          <a:extLst>
            <a:ext uri="{FF2B5EF4-FFF2-40B4-BE49-F238E27FC236}">
              <a16:creationId xmlns:a16="http://schemas.microsoft.com/office/drawing/2014/main" id="{52121C95-1A93-4480-B9DE-BA4838C8B6FC}"/>
            </a:ext>
          </a:extLst>
        </xdr:cNvPr>
        <xdr:cNvSpPr txBox="1">
          <a:spLocks noChangeArrowheads="1"/>
        </xdr:cNvSpPr>
      </xdr:nvSpPr>
      <xdr:spPr bwMode="auto">
        <a:xfrm>
          <a:off x="9582150" y="40925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282" name="Text Box 15">
          <a:extLst>
            <a:ext uri="{FF2B5EF4-FFF2-40B4-BE49-F238E27FC236}">
              <a16:creationId xmlns:a16="http://schemas.microsoft.com/office/drawing/2014/main" id="{1AF9C98C-4717-4FF2-B201-91AC86C8B816}"/>
            </a:ext>
          </a:extLst>
        </xdr:cNvPr>
        <xdr:cNvSpPr txBox="1">
          <a:spLocks noChangeArrowheads="1"/>
        </xdr:cNvSpPr>
      </xdr:nvSpPr>
      <xdr:spPr bwMode="auto">
        <a:xfrm>
          <a:off x="95821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3" name="Text Box 16">
          <a:extLst>
            <a:ext uri="{FF2B5EF4-FFF2-40B4-BE49-F238E27FC236}">
              <a16:creationId xmlns:a16="http://schemas.microsoft.com/office/drawing/2014/main" id="{46C159A9-29AB-4C3C-BD3B-9FB183E624C3}"/>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4" name="Text Box 17">
          <a:extLst>
            <a:ext uri="{FF2B5EF4-FFF2-40B4-BE49-F238E27FC236}">
              <a16:creationId xmlns:a16="http://schemas.microsoft.com/office/drawing/2014/main" id="{5C9F328C-2916-4C0E-8494-5484F7C87FC4}"/>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5" name="Text Box 18">
          <a:extLst>
            <a:ext uri="{FF2B5EF4-FFF2-40B4-BE49-F238E27FC236}">
              <a16:creationId xmlns:a16="http://schemas.microsoft.com/office/drawing/2014/main" id="{E90194BB-7604-4104-969F-A5BC42413B7A}"/>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6" name="Text Box 19">
          <a:extLst>
            <a:ext uri="{FF2B5EF4-FFF2-40B4-BE49-F238E27FC236}">
              <a16:creationId xmlns:a16="http://schemas.microsoft.com/office/drawing/2014/main" id="{74B15FF7-65C0-485E-9BAB-451AACA70020}"/>
            </a:ext>
          </a:extLst>
        </xdr:cNvPr>
        <xdr:cNvSpPr txBox="1">
          <a:spLocks noChangeArrowheads="1"/>
        </xdr:cNvSpPr>
      </xdr:nvSpPr>
      <xdr:spPr bwMode="auto">
        <a:xfrm>
          <a:off x="9582150" y="4127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287" name="Text Box 15">
          <a:extLst>
            <a:ext uri="{FF2B5EF4-FFF2-40B4-BE49-F238E27FC236}">
              <a16:creationId xmlns:a16="http://schemas.microsoft.com/office/drawing/2014/main" id="{7067AE43-70B1-4D8C-B287-52B25726193E}"/>
            </a:ext>
          </a:extLst>
        </xdr:cNvPr>
        <xdr:cNvSpPr txBox="1">
          <a:spLocks noChangeArrowheads="1"/>
        </xdr:cNvSpPr>
      </xdr:nvSpPr>
      <xdr:spPr bwMode="auto">
        <a:xfrm>
          <a:off x="9582150" y="447992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8" name="Text Box 16">
          <a:extLst>
            <a:ext uri="{FF2B5EF4-FFF2-40B4-BE49-F238E27FC236}">
              <a16:creationId xmlns:a16="http://schemas.microsoft.com/office/drawing/2014/main" id="{682F90A6-3D01-45D8-8FD9-553EE0E4E03D}"/>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89" name="Text Box 17">
          <a:extLst>
            <a:ext uri="{FF2B5EF4-FFF2-40B4-BE49-F238E27FC236}">
              <a16:creationId xmlns:a16="http://schemas.microsoft.com/office/drawing/2014/main" id="{4E8B4BCB-136C-44E8-BCD2-2CD897F9965B}"/>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90" name="Text Box 18">
          <a:extLst>
            <a:ext uri="{FF2B5EF4-FFF2-40B4-BE49-F238E27FC236}">
              <a16:creationId xmlns:a16="http://schemas.microsoft.com/office/drawing/2014/main" id="{80216D33-EC68-43B6-8FF0-ADE7AAD93AEB}"/>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291" name="Text Box 19">
          <a:extLst>
            <a:ext uri="{FF2B5EF4-FFF2-40B4-BE49-F238E27FC236}">
              <a16:creationId xmlns:a16="http://schemas.microsoft.com/office/drawing/2014/main" id="{800A0822-36A2-4178-A9E1-1C70DD4EF7ED}"/>
            </a:ext>
          </a:extLst>
        </xdr:cNvPr>
        <xdr:cNvSpPr txBox="1">
          <a:spLocks noChangeArrowheads="1"/>
        </xdr:cNvSpPr>
      </xdr:nvSpPr>
      <xdr:spPr bwMode="auto">
        <a:xfrm>
          <a:off x="9582150" y="447675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213632"/>
    <xdr:sp macro="" textlink="">
      <xdr:nvSpPr>
        <xdr:cNvPr id="1292" name="Text Box 15">
          <a:extLst>
            <a:ext uri="{FF2B5EF4-FFF2-40B4-BE49-F238E27FC236}">
              <a16:creationId xmlns:a16="http://schemas.microsoft.com/office/drawing/2014/main" id="{31B09218-73C7-43FE-A03E-906D4EC985AF}"/>
            </a:ext>
          </a:extLst>
        </xdr:cNvPr>
        <xdr:cNvSpPr txBox="1">
          <a:spLocks noChangeArrowheads="1"/>
        </xdr:cNvSpPr>
      </xdr:nvSpPr>
      <xdr:spPr bwMode="auto">
        <a:xfrm>
          <a:off x="9582150" y="49815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93" name="Text Box 16">
          <a:extLst>
            <a:ext uri="{FF2B5EF4-FFF2-40B4-BE49-F238E27FC236}">
              <a16:creationId xmlns:a16="http://schemas.microsoft.com/office/drawing/2014/main" id="{D3E90D77-1D81-44EB-A93E-5B8EF11CB2BC}"/>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94" name="Text Box 17">
          <a:extLst>
            <a:ext uri="{FF2B5EF4-FFF2-40B4-BE49-F238E27FC236}">
              <a16:creationId xmlns:a16="http://schemas.microsoft.com/office/drawing/2014/main" id="{FC954132-6492-4C5C-873F-23C86BC4BE46}"/>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95" name="Text Box 18">
          <a:extLst>
            <a:ext uri="{FF2B5EF4-FFF2-40B4-BE49-F238E27FC236}">
              <a16:creationId xmlns:a16="http://schemas.microsoft.com/office/drawing/2014/main" id="{F10ED0B7-F5ED-4238-8597-B6EAD853F55F}"/>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296" name="Text Box 19">
          <a:extLst>
            <a:ext uri="{FF2B5EF4-FFF2-40B4-BE49-F238E27FC236}">
              <a16:creationId xmlns:a16="http://schemas.microsoft.com/office/drawing/2014/main" id="{EF7D0A67-E249-40FA-A7ED-CF3BE4AD3300}"/>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97" name="Text Box 16">
          <a:extLst>
            <a:ext uri="{FF2B5EF4-FFF2-40B4-BE49-F238E27FC236}">
              <a16:creationId xmlns:a16="http://schemas.microsoft.com/office/drawing/2014/main" id="{FC82B86A-C7B7-4365-B8B2-4B73D74E487B}"/>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98" name="Text Box 17">
          <a:extLst>
            <a:ext uri="{FF2B5EF4-FFF2-40B4-BE49-F238E27FC236}">
              <a16:creationId xmlns:a16="http://schemas.microsoft.com/office/drawing/2014/main" id="{B203410E-9E76-4B06-BB28-A4EB9F9FD9B7}"/>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299" name="Text Box 18">
          <a:extLst>
            <a:ext uri="{FF2B5EF4-FFF2-40B4-BE49-F238E27FC236}">
              <a16:creationId xmlns:a16="http://schemas.microsoft.com/office/drawing/2014/main" id="{378BE26E-4CE3-4702-9AD6-F61C49865197}"/>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00" name="Text Box 19">
          <a:extLst>
            <a:ext uri="{FF2B5EF4-FFF2-40B4-BE49-F238E27FC236}">
              <a16:creationId xmlns:a16="http://schemas.microsoft.com/office/drawing/2014/main" id="{F9DC501E-A97C-4BBC-A22C-29C09AFC87AF}"/>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01" name="Text Box 16">
          <a:extLst>
            <a:ext uri="{FF2B5EF4-FFF2-40B4-BE49-F238E27FC236}">
              <a16:creationId xmlns:a16="http://schemas.microsoft.com/office/drawing/2014/main" id="{72C21863-A209-4F3D-B57B-335945101270}"/>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02" name="Text Box 17">
          <a:extLst>
            <a:ext uri="{FF2B5EF4-FFF2-40B4-BE49-F238E27FC236}">
              <a16:creationId xmlns:a16="http://schemas.microsoft.com/office/drawing/2014/main" id="{4D6F590F-65F4-4385-B042-12E2E0BF9D1D}"/>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03" name="Text Box 18">
          <a:extLst>
            <a:ext uri="{FF2B5EF4-FFF2-40B4-BE49-F238E27FC236}">
              <a16:creationId xmlns:a16="http://schemas.microsoft.com/office/drawing/2014/main" id="{EF538D49-6779-4500-B644-422A2686B5BB}"/>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04" name="Text Box 19">
          <a:extLst>
            <a:ext uri="{FF2B5EF4-FFF2-40B4-BE49-F238E27FC236}">
              <a16:creationId xmlns:a16="http://schemas.microsoft.com/office/drawing/2014/main" id="{964C6B1A-CA87-431F-AB08-5D8D6C45CA7C}"/>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305" name="Text Box 15">
          <a:extLst>
            <a:ext uri="{FF2B5EF4-FFF2-40B4-BE49-F238E27FC236}">
              <a16:creationId xmlns:a16="http://schemas.microsoft.com/office/drawing/2014/main" id="{5F09F72D-D465-415B-B5B4-99E2E898160A}"/>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06" name="Text Box 16">
          <a:extLst>
            <a:ext uri="{FF2B5EF4-FFF2-40B4-BE49-F238E27FC236}">
              <a16:creationId xmlns:a16="http://schemas.microsoft.com/office/drawing/2014/main" id="{DF73F67A-8427-4D6A-A42D-7F8E609624C2}"/>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07" name="Text Box 17">
          <a:extLst>
            <a:ext uri="{FF2B5EF4-FFF2-40B4-BE49-F238E27FC236}">
              <a16:creationId xmlns:a16="http://schemas.microsoft.com/office/drawing/2014/main" id="{9DB586B0-99FD-48DC-B85C-EB38FAED84B2}"/>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08" name="Text Box 18">
          <a:extLst>
            <a:ext uri="{FF2B5EF4-FFF2-40B4-BE49-F238E27FC236}">
              <a16:creationId xmlns:a16="http://schemas.microsoft.com/office/drawing/2014/main" id="{EA0C5682-90DA-4EDE-A052-7726CE11314D}"/>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09" name="Text Box 19">
          <a:extLst>
            <a:ext uri="{FF2B5EF4-FFF2-40B4-BE49-F238E27FC236}">
              <a16:creationId xmlns:a16="http://schemas.microsoft.com/office/drawing/2014/main" id="{9DB77E01-6001-462B-9398-381CB7138158}"/>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310" name="Text Box 15">
          <a:extLst>
            <a:ext uri="{FF2B5EF4-FFF2-40B4-BE49-F238E27FC236}">
              <a16:creationId xmlns:a16="http://schemas.microsoft.com/office/drawing/2014/main" id="{58DC461D-829F-4176-93B6-3C20543839E1}"/>
            </a:ext>
          </a:extLst>
        </xdr:cNvPr>
        <xdr:cNvSpPr txBox="1">
          <a:spLocks noChangeArrowheads="1"/>
        </xdr:cNvSpPr>
      </xdr:nvSpPr>
      <xdr:spPr bwMode="auto">
        <a:xfrm>
          <a:off x="3710214" y="44980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311" name="Text Box 15">
          <a:extLst>
            <a:ext uri="{FF2B5EF4-FFF2-40B4-BE49-F238E27FC236}">
              <a16:creationId xmlns:a16="http://schemas.microsoft.com/office/drawing/2014/main" id="{D69259C2-60B2-4804-A8CA-FF1737B0190B}"/>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12" name="Text Box 16">
          <a:extLst>
            <a:ext uri="{FF2B5EF4-FFF2-40B4-BE49-F238E27FC236}">
              <a16:creationId xmlns:a16="http://schemas.microsoft.com/office/drawing/2014/main" id="{60FB31FF-F417-4D4D-BBC5-D3B66AA97D6A}"/>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13" name="Text Box 17">
          <a:extLst>
            <a:ext uri="{FF2B5EF4-FFF2-40B4-BE49-F238E27FC236}">
              <a16:creationId xmlns:a16="http://schemas.microsoft.com/office/drawing/2014/main" id="{2D185B1C-ECCF-41ED-ABB9-8BDAEAE19BAA}"/>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14" name="Text Box 18">
          <a:extLst>
            <a:ext uri="{FF2B5EF4-FFF2-40B4-BE49-F238E27FC236}">
              <a16:creationId xmlns:a16="http://schemas.microsoft.com/office/drawing/2014/main" id="{5E43DBFD-79BB-4F58-B078-A4D6A480050E}"/>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15" name="Text Box 15">
          <a:extLst>
            <a:ext uri="{FF2B5EF4-FFF2-40B4-BE49-F238E27FC236}">
              <a16:creationId xmlns:a16="http://schemas.microsoft.com/office/drawing/2014/main" id="{91A627DF-80A8-495C-8B9B-CBC3E8D1C9C3}"/>
            </a:ext>
          </a:extLst>
        </xdr:cNvPr>
        <xdr:cNvSpPr txBox="1">
          <a:spLocks noChangeArrowheads="1"/>
        </xdr:cNvSpPr>
      </xdr:nvSpPr>
      <xdr:spPr bwMode="auto">
        <a:xfrm>
          <a:off x="6773182" y="44980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16" name="Text Box 16">
          <a:extLst>
            <a:ext uri="{FF2B5EF4-FFF2-40B4-BE49-F238E27FC236}">
              <a16:creationId xmlns:a16="http://schemas.microsoft.com/office/drawing/2014/main" id="{C59A66E6-06F7-4780-8F0D-662C96BDCDBC}"/>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17" name="Text Box 17">
          <a:extLst>
            <a:ext uri="{FF2B5EF4-FFF2-40B4-BE49-F238E27FC236}">
              <a16:creationId xmlns:a16="http://schemas.microsoft.com/office/drawing/2014/main" id="{1E6EF989-796E-4245-B38F-8D59B790E80B}"/>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18" name="Text Box 18">
          <a:extLst>
            <a:ext uri="{FF2B5EF4-FFF2-40B4-BE49-F238E27FC236}">
              <a16:creationId xmlns:a16="http://schemas.microsoft.com/office/drawing/2014/main" id="{697EC870-AD15-49AD-BAC5-D60319777CF1}"/>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19" name="Text Box 19">
          <a:extLst>
            <a:ext uri="{FF2B5EF4-FFF2-40B4-BE49-F238E27FC236}">
              <a16:creationId xmlns:a16="http://schemas.microsoft.com/office/drawing/2014/main" id="{8219CB7C-3EAB-4899-A0F2-2431962E590E}"/>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442269"/>
    <xdr:sp macro="" textlink="">
      <xdr:nvSpPr>
        <xdr:cNvPr id="1320" name="Text Box 15">
          <a:extLst>
            <a:ext uri="{FF2B5EF4-FFF2-40B4-BE49-F238E27FC236}">
              <a16:creationId xmlns:a16="http://schemas.microsoft.com/office/drawing/2014/main" id="{D6CB8134-B0C1-47A1-96DF-9AE1DF0CA738}"/>
            </a:ext>
          </a:extLst>
        </xdr:cNvPr>
        <xdr:cNvSpPr txBox="1">
          <a:spLocks noChangeArrowheads="1"/>
        </xdr:cNvSpPr>
      </xdr:nvSpPr>
      <xdr:spPr bwMode="auto">
        <a:xfrm>
          <a:off x="9616168"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21" name="Text Box 16">
          <a:extLst>
            <a:ext uri="{FF2B5EF4-FFF2-40B4-BE49-F238E27FC236}">
              <a16:creationId xmlns:a16="http://schemas.microsoft.com/office/drawing/2014/main" id="{BBF78195-44CB-4D9A-A4B2-E5209D6DDF79}"/>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22" name="Text Box 17">
          <a:extLst>
            <a:ext uri="{FF2B5EF4-FFF2-40B4-BE49-F238E27FC236}">
              <a16:creationId xmlns:a16="http://schemas.microsoft.com/office/drawing/2014/main" id="{4B62F0DF-B5D6-41D6-9B8C-6A72AADEA1E5}"/>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23" name="Text Box 18">
          <a:extLst>
            <a:ext uri="{FF2B5EF4-FFF2-40B4-BE49-F238E27FC236}">
              <a16:creationId xmlns:a16="http://schemas.microsoft.com/office/drawing/2014/main" id="{2B142850-D8C4-43C3-ACA3-9D4E5BA87E05}"/>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24" name="Text Box 19">
          <a:extLst>
            <a:ext uri="{FF2B5EF4-FFF2-40B4-BE49-F238E27FC236}">
              <a16:creationId xmlns:a16="http://schemas.microsoft.com/office/drawing/2014/main" id="{64E1144B-58A0-49BC-8350-9847282BF532}"/>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25" name="Text Box 16">
          <a:extLst>
            <a:ext uri="{FF2B5EF4-FFF2-40B4-BE49-F238E27FC236}">
              <a16:creationId xmlns:a16="http://schemas.microsoft.com/office/drawing/2014/main" id="{02F47330-5AB6-4D75-A838-7B6B26A3859A}"/>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26" name="Text Box 17">
          <a:extLst>
            <a:ext uri="{FF2B5EF4-FFF2-40B4-BE49-F238E27FC236}">
              <a16:creationId xmlns:a16="http://schemas.microsoft.com/office/drawing/2014/main" id="{8E5AEDD3-E343-4843-8E7C-989AD8B7681E}"/>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27" name="Text Box 18">
          <a:extLst>
            <a:ext uri="{FF2B5EF4-FFF2-40B4-BE49-F238E27FC236}">
              <a16:creationId xmlns:a16="http://schemas.microsoft.com/office/drawing/2014/main" id="{9AF207F9-0058-4C2E-8FF4-E672833E7515}"/>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28" name="Text Box 19">
          <a:extLst>
            <a:ext uri="{FF2B5EF4-FFF2-40B4-BE49-F238E27FC236}">
              <a16:creationId xmlns:a16="http://schemas.microsoft.com/office/drawing/2014/main" id="{BB9C6DDC-AB7E-4274-85A5-4BC1F83A106D}"/>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29" name="Text Box 16">
          <a:extLst>
            <a:ext uri="{FF2B5EF4-FFF2-40B4-BE49-F238E27FC236}">
              <a16:creationId xmlns:a16="http://schemas.microsoft.com/office/drawing/2014/main" id="{B2704085-76A0-49D6-B963-2B118F234845}"/>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30" name="Text Box 17">
          <a:extLst>
            <a:ext uri="{FF2B5EF4-FFF2-40B4-BE49-F238E27FC236}">
              <a16:creationId xmlns:a16="http://schemas.microsoft.com/office/drawing/2014/main" id="{FCDBE19C-B287-4D6A-8A6D-37E830C2E30F}"/>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31" name="Text Box 18">
          <a:extLst>
            <a:ext uri="{FF2B5EF4-FFF2-40B4-BE49-F238E27FC236}">
              <a16:creationId xmlns:a16="http://schemas.microsoft.com/office/drawing/2014/main" id="{F8E9C4EF-32D6-4475-A070-B808CF403E10}"/>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32" name="Text Box 19">
          <a:extLst>
            <a:ext uri="{FF2B5EF4-FFF2-40B4-BE49-F238E27FC236}">
              <a16:creationId xmlns:a16="http://schemas.microsoft.com/office/drawing/2014/main" id="{C11D62BD-D515-400B-951A-A05D5716EC3A}"/>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33" name="Text Box 16">
          <a:extLst>
            <a:ext uri="{FF2B5EF4-FFF2-40B4-BE49-F238E27FC236}">
              <a16:creationId xmlns:a16="http://schemas.microsoft.com/office/drawing/2014/main" id="{D112F28B-13D4-4DAC-AF72-77CDC2ED7556}"/>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34" name="Text Box 17">
          <a:extLst>
            <a:ext uri="{FF2B5EF4-FFF2-40B4-BE49-F238E27FC236}">
              <a16:creationId xmlns:a16="http://schemas.microsoft.com/office/drawing/2014/main" id="{243B55F0-2DD6-4276-A5DA-0D5F4BD6803C}"/>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35" name="Text Box 18">
          <a:extLst>
            <a:ext uri="{FF2B5EF4-FFF2-40B4-BE49-F238E27FC236}">
              <a16:creationId xmlns:a16="http://schemas.microsoft.com/office/drawing/2014/main" id="{2971D838-BB4D-4E86-8F1F-13266031D59C}"/>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36" name="Text Box 19">
          <a:extLst>
            <a:ext uri="{FF2B5EF4-FFF2-40B4-BE49-F238E27FC236}">
              <a16:creationId xmlns:a16="http://schemas.microsoft.com/office/drawing/2014/main" id="{B3928707-4578-422E-A8E1-6CEF21FCC51B}"/>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337" name="Text Box 15">
          <a:extLst>
            <a:ext uri="{FF2B5EF4-FFF2-40B4-BE49-F238E27FC236}">
              <a16:creationId xmlns:a16="http://schemas.microsoft.com/office/drawing/2014/main" id="{B7ED481A-B311-4006-A9A6-C82C38E3BCAE}"/>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38" name="Text Box 16">
          <a:extLst>
            <a:ext uri="{FF2B5EF4-FFF2-40B4-BE49-F238E27FC236}">
              <a16:creationId xmlns:a16="http://schemas.microsoft.com/office/drawing/2014/main" id="{34A66210-0E3B-4872-A46F-B00C79F793A5}"/>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39" name="Text Box 17">
          <a:extLst>
            <a:ext uri="{FF2B5EF4-FFF2-40B4-BE49-F238E27FC236}">
              <a16:creationId xmlns:a16="http://schemas.microsoft.com/office/drawing/2014/main" id="{17B34B66-A2CD-4240-AA74-BD36A1EA2403}"/>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40" name="Text Box 18">
          <a:extLst>
            <a:ext uri="{FF2B5EF4-FFF2-40B4-BE49-F238E27FC236}">
              <a16:creationId xmlns:a16="http://schemas.microsoft.com/office/drawing/2014/main" id="{229A8ABF-001F-4979-92D4-6513D0ECB277}"/>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41" name="Text Box 19">
          <a:extLst>
            <a:ext uri="{FF2B5EF4-FFF2-40B4-BE49-F238E27FC236}">
              <a16:creationId xmlns:a16="http://schemas.microsoft.com/office/drawing/2014/main" id="{5E5FF297-D806-4F75-A023-8A6D8E514E5A}"/>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213632"/>
    <xdr:sp macro="" textlink="">
      <xdr:nvSpPr>
        <xdr:cNvPr id="1342" name="Text Box 15">
          <a:extLst>
            <a:ext uri="{FF2B5EF4-FFF2-40B4-BE49-F238E27FC236}">
              <a16:creationId xmlns:a16="http://schemas.microsoft.com/office/drawing/2014/main" id="{154083F4-E6EE-43CA-9AB4-FE5C02D0DDC4}"/>
            </a:ext>
          </a:extLst>
        </xdr:cNvPr>
        <xdr:cNvSpPr txBox="1">
          <a:spLocks noChangeArrowheads="1"/>
        </xdr:cNvSpPr>
      </xdr:nvSpPr>
      <xdr:spPr bwMode="auto">
        <a:xfrm>
          <a:off x="3710214" y="44980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343" name="Text Box 15">
          <a:extLst>
            <a:ext uri="{FF2B5EF4-FFF2-40B4-BE49-F238E27FC236}">
              <a16:creationId xmlns:a16="http://schemas.microsoft.com/office/drawing/2014/main" id="{DF5DE7A2-F4C6-4B67-B613-53612F59560F}"/>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44" name="Text Box 16">
          <a:extLst>
            <a:ext uri="{FF2B5EF4-FFF2-40B4-BE49-F238E27FC236}">
              <a16:creationId xmlns:a16="http://schemas.microsoft.com/office/drawing/2014/main" id="{E806B8A7-29C2-4EBC-99F1-C28CFCCCD7E0}"/>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45" name="Text Box 17">
          <a:extLst>
            <a:ext uri="{FF2B5EF4-FFF2-40B4-BE49-F238E27FC236}">
              <a16:creationId xmlns:a16="http://schemas.microsoft.com/office/drawing/2014/main" id="{DFD5BAF0-2632-42F1-94A7-AC32B2458A5F}"/>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46" name="Text Box 18">
          <a:extLst>
            <a:ext uri="{FF2B5EF4-FFF2-40B4-BE49-F238E27FC236}">
              <a16:creationId xmlns:a16="http://schemas.microsoft.com/office/drawing/2014/main" id="{A57F26EF-2E19-46D7-95F9-164383D94A21}"/>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213632"/>
    <xdr:sp macro="" textlink="">
      <xdr:nvSpPr>
        <xdr:cNvPr id="1347" name="Text Box 15">
          <a:extLst>
            <a:ext uri="{FF2B5EF4-FFF2-40B4-BE49-F238E27FC236}">
              <a16:creationId xmlns:a16="http://schemas.microsoft.com/office/drawing/2014/main" id="{F525B37B-135A-4197-ACFB-583939A489DC}"/>
            </a:ext>
          </a:extLst>
        </xdr:cNvPr>
        <xdr:cNvSpPr txBox="1">
          <a:spLocks noChangeArrowheads="1"/>
        </xdr:cNvSpPr>
      </xdr:nvSpPr>
      <xdr:spPr bwMode="auto">
        <a:xfrm>
          <a:off x="6773182" y="449806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48" name="Text Box 16">
          <a:extLst>
            <a:ext uri="{FF2B5EF4-FFF2-40B4-BE49-F238E27FC236}">
              <a16:creationId xmlns:a16="http://schemas.microsoft.com/office/drawing/2014/main" id="{4943C167-8952-41DB-ADBF-A651A117F1CE}"/>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49" name="Text Box 17">
          <a:extLst>
            <a:ext uri="{FF2B5EF4-FFF2-40B4-BE49-F238E27FC236}">
              <a16:creationId xmlns:a16="http://schemas.microsoft.com/office/drawing/2014/main" id="{807996BD-9BE3-4F79-80A6-FB1BF510E692}"/>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0" name="Text Box 18">
          <a:extLst>
            <a:ext uri="{FF2B5EF4-FFF2-40B4-BE49-F238E27FC236}">
              <a16:creationId xmlns:a16="http://schemas.microsoft.com/office/drawing/2014/main" id="{20B1616E-515D-4490-BE77-48D552E84E2C}"/>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1" name="Text Box 19">
          <a:extLst>
            <a:ext uri="{FF2B5EF4-FFF2-40B4-BE49-F238E27FC236}">
              <a16:creationId xmlns:a16="http://schemas.microsoft.com/office/drawing/2014/main" id="{4588F229-DF3E-437C-8968-F1483ACBB327}"/>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442269"/>
    <xdr:sp macro="" textlink="">
      <xdr:nvSpPr>
        <xdr:cNvPr id="1352" name="Text Box 15">
          <a:extLst>
            <a:ext uri="{FF2B5EF4-FFF2-40B4-BE49-F238E27FC236}">
              <a16:creationId xmlns:a16="http://schemas.microsoft.com/office/drawing/2014/main" id="{06330BEC-A8D0-445C-BEC9-37172AFDD893}"/>
            </a:ext>
          </a:extLst>
        </xdr:cNvPr>
        <xdr:cNvSpPr txBox="1">
          <a:spLocks noChangeArrowheads="1"/>
        </xdr:cNvSpPr>
      </xdr:nvSpPr>
      <xdr:spPr bwMode="auto">
        <a:xfrm>
          <a:off x="9616168"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3" name="Text Box 16">
          <a:extLst>
            <a:ext uri="{FF2B5EF4-FFF2-40B4-BE49-F238E27FC236}">
              <a16:creationId xmlns:a16="http://schemas.microsoft.com/office/drawing/2014/main" id="{A3F805A3-9C02-461E-936D-6938733321D2}"/>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4" name="Text Box 17">
          <a:extLst>
            <a:ext uri="{FF2B5EF4-FFF2-40B4-BE49-F238E27FC236}">
              <a16:creationId xmlns:a16="http://schemas.microsoft.com/office/drawing/2014/main" id="{56F16EBC-E930-43BE-9F30-AE7069A5B213}"/>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5" name="Text Box 18">
          <a:extLst>
            <a:ext uri="{FF2B5EF4-FFF2-40B4-BE49-F238E27FC236}">
              <a16:creationId xmlns:a16="http://schemas.microsoft.com/office/drawing/2014/main" id="{1D2D19BA-904A-4480-AFA5-EBCF1DD02C06}"/>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56" name="Text Box 19">
          <a:extLst>
            <a:ext uri="{FF2B5EF4-FFF2-40B4-BE49-F238E27FC236}">
              <a16:creationId xmlns:a16="http://schemas.microsoft.com/office/drawing/2014/main" id="{E0558191-CE9C-4BE9-A217-FDF15EC415FE}"/>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57" name="Text Box 16">
          <a:extLst>
            <a:ext uri="{FF2B5EF4-FFF2-40B4-BE49-F238E27FC236}">
              <a16:creationId xmlns:a16="http://schemas.microsoft.com/office/drawing/2014/main" id="{C3DB319E-523A-4686-B48F-8052135F02F9}"/>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58" name="Text Box 17">
          <a:extLst>
            <a:ext uri="{FF2B5EF4-FFF2-40B4-BE49-F238E27FC236}">
              <a16:creationId xmlns:a16="http://schemas.microsoft.com/office/drawing/2014/main" id="{A5AA5C58-3CBB-49EA-85DF-9D28E1EBDD82}"/>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59" name="Text Box 18">
          <a:extLst>
            <a:ext uri="{FF2B5EF4-FFF2-40B4-BE49-F238E27FC236}">
              <a16:creationId xmlns:a16="http://schemas.microsoft.com/office/drawing/2014/main" id="{38EE4201-CF6F-4AE0-8648-3B04CFC3B785}"/>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60" name="Text Box 19">
          <a:extLst>
            <a:ext uri="{FF2B5EF4-FFF2-40B4-BE49-F238E27FC236}">
              <a16:creationId xmlns:a16="http://schemas.microsoft.com/office/drawing/2014/main" id="{AAC3FF17-BA06-4539-9E1A-BCA4A7F30AF4}"/>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61" name="Text Box 16">
          <a:extLst>
            <a:ext uri="{FF2B5EF4-FFF2-40B4-BE49-F238E27FC236}">
              <a16:creationId xmlns:a16="http://schemas.microsoft.com/office/drawing/2014/main" id="{E3461970-DA60-457C-8DC9-39590BC57E51}"/>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62" name="Text Box 17">
          <a:extLst>
            <a:ext uri="{FF2B5EF4-FFF2-40B4-BE49-F238E27FC236}">
              <a16:creationId xmlns:a16="http://schemas.microsoft.com/office/drawing/2014/main" id="{B16C63CA-4848-49C9-AE5C-38DF7999E2FE}"/>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63" name="Text Box 18">
          <a:extLst>
            <a:ext uri="{FF2B5EF4-FFF2-40B4-BE49-F238E27FC236}">
              <a16:creationId xmlns:a16="http://schemas.microsoft.com/office/drawing/2014/main" id="{AB67BB4F-FEC5-4CE8-8508-E0C673E66FA4}"/>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64" name="Text Box 19">
          <a:extLst>
            <a:ext uri="{FF2B5EF4-FFF2-40B4-BE49-F238E27FC236}">
              <a16:creationId xmlns:a16="http://schemas.microsoft.com/office/drawing/2014/main" id="{61FCF288-0B1F-47A1-8817-2B7CF67E37FA}"/>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65" name="Text Box 16">
          <a:extLst>
            <a:ext uri="{FF2B5EF4-FFF2-40B4-BE49-F238E27FC236}">
              <a16:creationId xmlns:a16="http://schemas.microsoft.com/office/drawing/2014/main" id="{5CD6A7DB-9D14-4175-85D2-420B065C34D6}"/>
            </a:ext>
          </a:extLst>
        </xdr:cNvPr>
        <xdr:cNvSpPr txBox="1">
          <a:spLocks noChangeArrowheads="1"/>
        </xdr:cNvSpPr>
      </xdr:nvSpPr>
      <xdr:spPr bwMode="auto">
        <a:xfrm>
          <a:off x="48052182"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66" name="Text Box 17">
          <a:extLst>
            <a:ext uri="{FF2B5EF4-FFF2-40B4-BE49-F238E27FC236}">
              <a16:creationId xmlns:a16="http://schemas.microsoft.com/office/drawing/2014/main" id="{20D5EF7D-9589-4003-A095-DBC5DF7E91D9}"/>
            </a:ext>
          </a:extLst>
        </xdr:cNvPr>
        <xdr:cNvSpPr txBox="1">
          <a:spLocks noChangeArrowheads="1"/>
        </xdr:cNvSpPr>
      </xdr:nvSpPr>
      <xdr:spPr bwMode="auto">
        <a:xfrm>
          <a:off x="48052182"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67" name="Text Box 18">
          <a:extLst>
            <a:ext uri="{FF2B5EF4-FFF2-40B4-BE49-F238E27FC236}">
              <a16:creationId xmlns:a16="http://schemas.microsoft.com/office/drawing/2014/main" id="{9D878CAE-270F-4159-BCF5-E6F6514247E0}"/>
            </a:ext>
          </a:extLst>
        </xdr:cNvPr>
        <xdr:cNvSpPr txBox="1">
          <a:spLocks noChangeArrowheads="1"/>
        </xdr:cNvSpPr>
      </xdr:nvSpPr>
      <xdr:spPr bwMode="auto">
        <a:xfrm>
          <a:off x="48052182"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68" name="Text Box 19">
          <a:extLst>
            <a:ext uri="{FF2B5EF4-FFF2-40B4-BE49-F238E27FC236}">
              <a16:creationId xmlns:a16="http://schemas.microsoft.com/office/drawing/2014/main" id="{50DED1C4-EA56-454F-8A79-AED312D469DC}"/>
            </a:ext>
          </a:extLst>
        </xdr:cNvPr>
        <xdr:cNvSpPr txBox="1">
          <a:spLocks noChangeArrowheads="1"/>
        </xdr:cNvSpPr>
      </xdr:nvSpPr>
      <xdr:spPr bwMode="auto">
        <a:xfrm>
          <a:off x="48052182"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369" name="Text Box 15">
          <a:extLst>
            <a:ext uri="{FF2B5EF4-FFF2-40B4-BE49-F238E27FC236}">
              <a16:creationId xmlns:a16="http://schemas.microsoft.com/office/drawing/2014/main" id="{FAC99A6E-5A81-4803-B7B7-80BDB6D405A8}"/>
            </a:ext>
          </a:extLst>
        </xdr:cNvPr>
        <xdr:cNvSpPr txBox="1">
          <a:spLocks noChangeArrowheads="1"/>
        </xdr:cNvSpPr>
      </xdr:nvSpPr>
      <xdr:spPr bwMode="auto">
        <a:xfrm>
          <a:off x="3706091" y="4130098"/>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70" name="Text Box 16">
          <a:extLst>
            <a:ext uri="{FF2B5EF4-FFF2-40B4-BE49-F238E27FC236}">
              <a16:creationId xmlns:a16="http://schemas.microsoft.com/office/drawing/2014/main" id="{BDEE638C-D576-4258-86DE-524FC5E5D3BE}"/>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71" name="Text Box 17">
          <a:extLst>
            <a:ext uri="{FF2B5EF4-FFF2-40B4-BE49-F238E27FC236}">
              <a16:creationId xmlns:a16="http://schemas.microsoft.com/office/drawing/2014/main" id="{3A68BF2B-9E50-4A1A-A4A8-82A43094C498}"/>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72" name="Text Box 18">
          <a:extLst>
            <a:ext uri="{FF2B5EF4-FFF2-40B4-BE49-F238E27FC236}">
              <a16:creationId xmlns:a16="http://schemas.microsoft.com/office/drawing/2014/main" id="{FC48ED3E-3DF4-4C1B-BFEF-34089D0ECFED}"/>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73" name="Text Box 19">
          <a:extLst>
            <a:ext uri="{FF2B5EF4-FFF2-40B4-BE49-F238E27FC236}">
              <a16:creationId xmlns:a16="http://schemas.microsoft.com/office/drawing/2014/main" id="{44510459-A3AE-43A7-B7FE-7CF099CC1AD9}"/>
            </a:ext>
          </a:extLst>
        </xdr:cNvPr>
        <xdr:cNvSpPr txBox="1">
          <a:spLocks noChangeArrowheads="1"/>
        </xdr:cNvSpPr>
      </xdr:nvSpPr>
      <xdr:spPr bwMode="auto">
        <a:xfrm>
          <a:off x="3706091"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374" name="Text Box 15">
          <a:extLst>
            <a:ext uri="{FF2B5EF4-FFF2-40B4-BE49-F238E27FC236}">
              <a16:creationId xmlns:a16="http://schemas.microsoft.com/office/drawing/2014/main" id="{5D4E293B-CCAB-49A3-A502-056040E961AB}"/>
            </a:ext>
          </a:extLst>
        </xdr:cNvPr>
        <xdr:cNvSpPr txBox="1">
          <a:spLocks noChangeArrowheads="1"/>
        </xdr:cNvSpPr>
      </xdr:nvSpPr>
      <xdr:spPr bwMode="auto">
        <a:xfrm>
          <a:off x="6768234" y="413009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75" name="Text Box 16">
          <a:extLst>
            <a:ext uri="{FF2B5EF4-FFF2-40B4-BE49-F238E27FC236}">
              <a16:creationId xmlns:a16="http://schemas.microsoft.com/office/drawing/2014/main" id="{A1D4823E-8CA9-4B4E-97D0-59CE86B32865}"/>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76" name="Text Box 17">
          <a:extLst>
            <a:ext uri="{FF2B5EF4-FFF2-40B4-BE49-F238E27FC236}">
              <a16:creationId xmlns:a16="http://schemas.microsoft.com/office/drawing/2014/main" id="{4D5FD842-7F73-4B6C-A257-2236F61D276A}"/>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77" name="Text Box 18">
          <a:extLst>
            <a:ext uri="{FF2B5EF4-FFF2-40B4-BE49-F238E27FC236}">
              <a16:creationId xmlns:a16="http://schemas.microsoft.com/office/drawing/2014/main" id="{2A1C8C37-58DE-4358-8A64-681F4BAA420B}"/>
            </a:ext>
          </a:extLst>
        </xdr:cNvPr>
        <xdr:cNvSpPr txBox="1">
          <a:spLocks noChangeArrowheads="1"/>
        </xdr:cNvSpPr>
      </xdr:nvSpPr>
      <xdr:spPr bwMode="auto">
        <a:xfrm>
          <a:off x="6768234"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78" name="Text Box 16">
          <a:extLst>
            <a:ext uri="{FF2B5EF4-FFF2-40B4-BE49-F238E27FC236}">
              <a16:creationId xmlns:a16="http://schemas.microsoft.com/office/drawing/2014/main" id="{FD0E7258-709A-4345-8763-403FE42F0761}"/>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79" name="Text Box 17">
          <a:extLst>
            <a:ext uri="{FF2B5EF4-FFF2-40B4-BE49-F238E27FC236}">
              <a16:creationId xmlns:a16="http://schemas.microsoft.com/office/drawing/2014/main" id="{57E3C16E-1A6B-43F3-A011-7350A8B990A3}"/>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0" name="Text Box 18">
          <a:extLst>
            <a:ext uri="{FF2B5EF4-FFF2-40B4-BE49-F238E27FC236}">
              <a16:creationId xmlns:a16="http://schemas.microsoft.com/office/drawing/2014/main" id="{C412FBD0-1153-42A1-A290-EDBBFB76556C}"/>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1" name="Text Box 19">
          <a:extLst>
            <a:ext uri="{FF2B5EF4-FFF2-40B4-BE49-F238E27FC236}">
              <a16:creationId xmlns:a16="http://schemas.microsoft.com/office/drawing/2014/main" id="{336314DE-16A6-4CBA-83D5-1ED1082BDA96}"/>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442269"/>
    <xdr:sp macro="" textlink="">
      <xdr:nvSpPr>
        <xdr:cNvPr id="1382" name="Text Box 15">
          <a:extLst>
            <a:ext uri="{FF2B5EF4-FFF2-40B4-BE49-F238E27FC236}">
              <a16:creationId xmlns:a16="http://schemas.microsoft.com/office/drawing/2014/main" id="{600C220C-1E8E-45E9-9543-3F09C6E8AFFA}"/>
            </a:ext>
          </a:extLst>
        </xdr:cNvPr>
        <xdr:cNvSpPr txBox="1">
          <a:spLocks noChangeArrowheads="1"/>
        </xdr:cNvSpPr>
      </xdr:nvSpPr>
      <xdr:spPr bwMode="auto">
        <a:xfrm>
          <a:off x="9615343" y="413009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3" name="Text Box 16">
          <a:extLst>
            <a:ext uri="{FF2B5EF4-FFF2-40B4-BE49-F238E27FC236}">
              <a16:creationId xmlns:a16="http://schemas.microsoft.com/office/drawing/2014/main" id="{CB8D282F-A8CC-4744-9E9C-2EB61B733A97}"/>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4" name="Text Box 17">
          <a:extLst>
            <a:ext uri="{FF2B5EF4-FFF2-40B4-BE49-F238E27FC236}">
              <a16:creationId xmlns:a16="http://schemas.microsoft.com/office/drawing/2014/main" id="{8650AF3E-AC6F-460E-8322-9FA3B92938E6}"/>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5" name="Text Box 18">
          <a:extLst>
            <a:ext uri="{FF2B5EF4-FFF2-40B4-BE49-F238E27FC236}">
              <a16:creationId xmlns:a16="http://schemas.microsoft.com/office/drawing/2014/main" id="{0CC4E55F-4C79-4C3A-BF5C-A505CBFAA26E}"/>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386" name="Text Box 19">
          <a:extLst>
            <a:ext uri="{FF2B5EF4-FFF2-40B4-BE49-F238E27FC236}">
              <a16:creationId xmlns:a16="http://schemas.microsoft.com/office/drawing/2014/main" id="{2DE926E5-B2F3-4854-8FA7-8B419AD367A7}"/>
            </a:ext>
          </a:extLst>
        </xdr:cNvPr>
        <xdr:cNvSpPr txBox="1">
          <a:spLocks noChangeArrowheads="1"/>
        </xdr:cNvSpPr>
      </xdr:nvSpPr>
      <xdr:spPr bwMode="auto">
        <a:xfrm>
          <a:off x="9615343" y="415636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87" name="Text Box 16">
          <a:extLst>
            <a:ext uri="{FF2B5EF4-FFF2-40B4-BE49-F238E27FC236}">
              <a16:creationId xmlns:a16="http://schemas.microsoft.com/office/drawing/2014/main" id="{17A59AC9-7A04-4AC6-B967-8FEF3BCBCDE5}"/>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88" name="Text Box 17">
          <a:extLst>
            <a:ext uri="{FF2B5EF4-FFF2-40B4-BE49-F238E27FC236}">
              <a16:creationId xmlns:a16="http://schemas.microsoft.com/office/drawing/2014/main" id="{1B4B0AB5-DDB9-4206-A044-8F36FD18D425}"/>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89" name="Text Box 18">
          <a:extLst>
            <a:ext uri="{FF2B5EF4-FFF2-40B4-BE49-F238E27FC236}">
              <a16:creationId xmlns:a16="http://schemas.microsoft.com/office/drawing/2014/main" id="{18EC73DB-FCC4-4947-A8D7-AEA5316E238B}"/>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390" name="Text Box 19">
          <a:extLst>
            <a:ext uri="{FF2B5EF4-FFF2-40B4-BE49-F238E27FC236}">
              <a16:creationId xmlns:a16="http://schemas.microsoft.com/office/drawing/2014/main" id="{967B4290-6A7F-4CC4-973C-FBF7DC90D760}"/>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91" name="Text Box 16">
          <a:extLst>
            <a:ext uri="{FF2B5EF4-FFF2-40B4-BE49-F238E27FC236}">
              <a16:creationId xmlns:a16="http://schemas.microsoft.com/office/drawing/2014/main" id="{42F1EDF5-1999-42DD-BBAE-5451D4D6C61C}"/>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92" name="Text Box 17">
          <a:extLst>
            <a:ext uri="{FF2B5EF4-FFF2-40B4-BE49-F238E27FC236}">
              <a16:creationId xmlns:a16="http://schemas.microsoft.com/office/drawing/2014/main" id="{BEF11387-7A67-4219-BE0D-13CE8C60DA6E}"/>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93" name="Text Box 18">
          <a:extLst>
            <a:ext uri="{FF2B5EF4-FFF2-40B4-BE49-F238E27FC236}">
              <a16:creationId xmlns:a16="http://schemas.microsoft.com/office/drawing/2014/main" id="{739A849C-81B4-481D-940D-3AE733012AD4}"/>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394" name="Text Box 19">
          <a:extLst>
            <a:ext uri="{FF2B5EF4-FFF2-40B4-BE49-F238E27FC236}">
              <a16:creationId xmlns:a16="http://schemas.microsoft.com/office/drawing/2014/main" id="{A1493939-F85B-488F-B21E-D2BD34BB3494}"/>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95" name="Text Box 16">
          <a:extLst>
            <a:ext uri="{FF2B5EF4-FFF2-40B4-BE49-F238E27FC236}">
              <a16:creationId xmlns:a16="http://schemas.microsoft.com/office/drawing/2014/main" id="{6530EA78-31B6-46AC-9007-9FC120D24A03}"/>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96" name="Text Box 17">
          <a:extLst>
            <a:ext uri="{FF2B5EF4-FFF2-40B4-BE49-F238E27FC236}">
              <a16:creationId xmlns:a16="http://schemas.microsoft.com/office/drawing/2014/main" id="{C2352734-52E3-4559-AA50-476F46D3729D}"/>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97" name="Text Box 18">
          <a:extLst>
            <a:ext uri="{FF2B5EF4-FFF2-40B4-BE49-F238E27FC236}">
              <a16:creationId xmlns:a16="http://schemas.microsoft.com/office/drawing/2014/main" id="{914E1AF2-0B8C-45BD-807F-EC224422AFA2}"/>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398" name="Text Box 19">
          <a:extLst>
            <a:ext uri="{FF2B5EF4-FFF2-40B4-BE49-F238E27FC236}">
              <a16:creationId xmlns:a16="http://schemas.microsoft.com/office/drawing/2014/main" id="{64D3E138-614E-49A0-9629-4F08A94C5563}"/>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399" name="Text Box 15">
          <a:extLst>
            <a:ext uri="{FF2B5EF4-FFF2-40B4-BE49-F238E27FC236}">
              <a16:creationId xmlns:a16="http://schemas.microsoft.com/office/drawing/2014/main" id="{7494F284-4E5C-43C9-92C2-29F88E5D2BE9}"/>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00" name="Text Box 16">
          <a:extLst>
            <a:ext uri="{FF2B5EF4-FFF2-40B4-BE49-F238E27FC236}">
              <a16:creationId xmlns:a16="http://schemas.microsoft.com/office/drawing/2014/main" id="{39910844-B86A-4EEA-9A42-630ADEF948A3}"/>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01" name="Text Box 17">
          <a:extLst>
            <a:ext uri="{FF2B5EF4-FFF2-40B4-BE49-F238E27FC236}">
              <a16:creationId xmlns:a16="http://schemas.microsoft.com/office/drawing/2014/main" id="{64D62EBF-EC3E-479C-BA62-2723497D7613}"/>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02" name="Text Box 18">
          <a:extLst>
            <a:ext uri="{FF2B5EF4-FFF2-40B4-BE49-F238E27FC236}">
              <a16:creationId xmlns:a16="http://schemas.microsoft.com/office/drawing/2014/main" id="{912BA4EE-EF91-4983-9597-94402FEB2751}"/>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03" name="Text Box 19">
          <a:extLst>
            <a:ext uri="{FF2B5EF4-FFF2-40B4-BE49-F238E27FC236}">
              <a16:creationId xmlns:a16="http://schemas.microsoft.com/office/drawing/2014/main" id="{1E1B3B41-E1CB-4BA6-A7AC-46C2FEF4AE1D}"/>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404" name="Text Box 15">
          <a:extLst>
            <a:ext uri="{FF2B5EF4-FFF2-40B4-BE49-F238E27FC236}">
              <a16:creationId xmlns:a16="http://schemas.microsoft.com/office/drawing/2014/main" id="{1CFFADBD-0399-4830-AD0A-FAFDE61A5BAB}"/>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05" name="Text Box 16">
          <a:extLst>
            <a:ext uri="{FF2B5EF4-FFF2-40B4-BE49-F238E27FC236}">
              <a16:creationId xmlns:a16="http://schemas.microsoft.com/office/drawing/2014/main" id="{13CC4614-9550-4FA8-BD6C-92FBCBFD7F46}"/>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06" name="Text Box 17">
          <a:extLst>
            <a:ext uri="{FF2B5EF4-FFF2-40B4-BE49-F238E27FC236}">
              <a16:creationId xmlns:a16="http://schemas.microsoft.com/office/drawing/2014/main" id="{30EB6816-1426-4366-8A98-6DDF9386EE44}"/>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07" name="Text Box 18">
          <a:extLst>
            <a:ext uri="{FF2B5EF4-FFF2-40B4-BE49-F238E27FC236}">
              <a16:creationId xmlns:a16="http://schemas.microsoft.com/office/drawing/2014/main" id="{6A17ABD2-B887-4661-AFEE-05ED2D1D063C}"/>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08" name="Text Box 16">
          <a:extLst>
            <a:ext uri="{FF2B5EF4-FFF2-40B4-BE49-F238E27FC236}">
              <a16:creationId xmlns:a16="http://schemas.microsoft.com/office/drawing/2014/main" id="{B5725F55-2820-4DAB-A246-73D2E436E5B8}"/>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09" name="Text Box 17">
          <a:extLst>
            <a:ext uri="{FF2B5EF4-FFF2-40B4-BE49-F238E27FC236}">
              <a16:creationId xmlns:a16="http://schemas.microsoft.com/office/drawing/2014/main" id="{20C9D5BA-3C6F-400F-BD6E-F229CF036BFB}"/>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0" name="Text Box 18">
          <a:extLst>
            <a:ext uri="{FF2B5EF4-FFF2-40B4-BE49-F238E27FC236}">
              <a16:creationId xmlns:a16="http://schemas.microsoft.com/office/drawing/2014/main" id="{732BBE32-AF4F-4B63-BC9D-1E548993F5F9}"/>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1" name="Text Box 19">
          <a:extLst>
            <a:ext uri="{FF2B5EF4-FFF2-40B4-BE49-F238E27FC236}">
              <a16:creationId xmlns:a16="http://schemas.microsoft.com/office/drawing/2014/main" id="{87190FFE-95FF-41B7-8475-6D2B820ADB7B}"/>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2" name="Text Box 16">
          <a:extLst>
            <a:ext uri="{FF2B5EF4-FFF2-40B4-BE49-F238E27FC236}">
              <a16:creationId xmlns:a16="http://schemas.microsoft.com/office/drawing/2014/main" id="{2E5FEA5C-D391-41AA-B973-9B43CAD24BC3}"/>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3" name="Text Box 17">
          <a:extLst>
            <a:ext uri="{FF2B5EF4-FFF2-40B4-BE49-F238E27FC236}">
              <a16:creationId xmlns:a16="http://schemas.microsoft.com/office/drawing/2014/main" id="{C70AE069-E9DA-4548-A03D-BF3687391C28}"/>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4" name="Text Box 18">
          <a:extLst>
            <a:ext uri="{FF2B5EF4-FFF2-40B4-BE49-F238E27FC236}">
              <a16:creationId xmlns:a16="http://schemas.microsoft.com/office/drawing/2014/main" id="{E57D9A8D-2289-4036-9EB0-DB953C0ECA2F}"/>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15" name="Text Box 19">
          <a:extLst>
            <a:ext uri="{FF2B5EF4-FFF2-40B4-BE49-F238E27FC236}">
              <a16:creationId xmlns:a16="http://schemas.microsoft.com/office/drawing/2014/main" id="{73413F1C-B939-485A-999E-EC6C7A478C4A}"/>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16" name="Text Box 16">
          <a:extLst>
            <a:ext uri="{FF2B5EF4-FFF2-40B4-BE49-F238E27FC236}">
              <a16:creationId xmlns:a16="http://schemas.microsoft.com/office/drawing/2014/main" id="{91937B4E-327F-48AD-828D-A550BF60D0B4}"/>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17" name="Text Box 17">
          <a:extLst>
            <a:ext uri="{FF2B5EF4-FFF2-40B4-BE49-F238E27FC236}">
              <a16:creationId xmlns:a16="http://schemas.microsoft.com/office/drawing/2014/main" id="{14CD8E2D-D556-46F0-B2E5-C8947CD630C9}"/>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18" name="Text Box 18">
          <a:extLst>
            <a:ext uri="{FF2B5EF4-FFF2-40B4-BE49-F238E27FC236}">
              <a16:creationId xmlns:a16="http://schemas.microsoft.com/office/drawing/2014/main" id="{D45C3389-7C3E-4C3B-A09B-37F65D72127F}"/>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19" name="Text Box 19">
          <a:extLst>
            <a:ext uri="{FF2B5EF4-FFF2-40B4-BE49-F238E27FC236}">
              <a16:creationId xmlns:a16="http://schemas.microsoft.com/office/drawing/2014/main" id="{C6F8F64B-FC37-491C-8E06-6459249CEA4E}"/>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20" name="Text Box 16">
          <a:extLst>
            <a:ext uri="{FF2B5EF4-FFF2-40B4-BE49-F238E27FC236}">
              <a16:creationId xmlns:a16="http://schemas.microsoft.com/office/drawing/2014/main" id="{8077F415-A72E-437F-81C4-54F11C370AB2}"/>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21" name="Text Box 17">
          <a:extLst>
            <a:ext uri="{FF2B5EF4-FFF2-40B4-BE49-F238E27FC236}">
              <a16:creationId xmlns:a16="http://schemas.microsoft.com/office/drawing/2014/main" id="{03B33C2A-C5CA-4B1C-95B2-F3472C4F1525}"/>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22" name="Text Box 18">
          <a:extLst>
            <a:ext uri="{FF2B5EF4-FFF2-40B4-BE49-F238E27FC236}">
              <a16:creationId xmlns:a16="http://schemas.microsoft.com/office/drawing/2014/main" id="{64026064-795F-49D4-A1B4-30AE4EFCDD7B}"/>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23" name="Text Box 19">
          <a:extLst>
            <a:ext uri="{FF2B5EF4-FFF2-40B4-BE49-F238E27FC236}">
              <a16:creationId xmlns:a16="http://schemas.microsoft.com/office/drawing/2014/main" id="{29454D43-68AD-4C72-8F2C-C0ED438DFB2E}"/>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424" name="Text Box 16">
          <a:extLst>
            <a:ext uri="{FF2B5EF4-FFF2-40B4-BE49-F238E27FC236}">
              <a16:creationId xmlns:a16="http://schemas.microsoft.com/office/drawing/2014/main" id="{2E57DFF8-3F12-4B75-A844-C7F0A4B03421}"/>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425" name="Text Box 17">
          <a:extLst>
            <a:ext uri="{FF2B5EF4-FFF2-40B4-BE49-F238E27FC236}">
              <a16:creationId xmlns:a16="http://schemas.microsoft.com/office/drawing/2014/main" id="{205E7B0C-8D3D-42BE-9E6D-823D5598D5A5}"/>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426" name="Text Box 18">
          <a:extLst>
            <a:ext uri="{FF2B5EF4-FFF2-40B4-BE49-F238E27FC236}">
              <a16:creationId xmlns:a16="http://schemas.microsoft.com/office/drawing/2014/main" id="{EB1F95A0-4D20-4EAF-9497-3D8DF79673F8}"/>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85</xdr:row>
      <xdr:rowOff>0</xdr:rowOff>
    </xdr:from>
    <xdr:ext cx="95250" cy="171450"/>
    <xdr:sp macro="" textlink="">
      <xdr:nvSpPr>
        <xdr:cNvPr id="1427" name="Text Box 19">
          <a:extLst>
            <a:ext uri="{FF2B5EF4-FFF2-40B4-BE49-F238E27FC236}">
              <a16:creationId xmlns:a16="http://schemas.microsoft.com/office/drawing/2014/main" id="{4393EC62-8CC6-43E4-83D9-1C415F061AA2}"/>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444014"/>
    <xdr:sp macro="" textlink="">
      <xdr:nvSpPr>
        <xdr:cNvPr id="1428" name="Text Box 15">
          <a:extLst>
            <a:ext uri="{FF2B5EF4-FFF2-40B4-BE49-F238E27FC236}">
              <a16:creationId xmlns:a16="http://schemas.microsoft.com/office/drawing/2014/main" id="{3EC82463-2323-4E1D-95ED-515C50608067}"/>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29" name="Text Box 16">
          <a:extLst>
            <a:ext uri="{FF2B5EF4-FFF2-40B4-BE49-F238E27FC236}">
              <a16:creationId xmlns:a16="http://schemas.microsoft.com/office/drawing/2014/main" id="{F37F4A80-7C24-4B72-8F78-081AEF20F3A0}"/>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30" name="Text Box 17">
          <a:extLst>
            <a:ext uri="{FF2B5EF4-FFF2-40B4-BE49-F238E27FC236}">
              <a16:creationId xmlns:a16="http://schemas.microsoft.com/office/drawing/2014/main" id="{FE2252E7-F902-4CDC-9F7D-86CB9AC25719}"/>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31" name="Text Box 18">
          <a:extLst>
            <a:ext uri="{FF2B5EF4-FFF2-40B4-BE49-F238E27FC236}">
              <a16:creationId xmlns:a16="http://schemas.microsoft.com/office/drawing/2014/main" id="{0484BC3E-CD8A-4535-B663-38CC4C5460DA}"/>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85</xdr:row>
      <xdr:rowOff>0</xdr:rowOff>
    </xdr:from>
    <xdr:ext cx="95250" cy="171450"/>
    <xdr:sp macro="" textlink="">
      <xdr:nvSpPr>
        <xdr:cNvPr id="1432" name="Text Box 19">
          <a:extLst>
            <a:ext uri="{FF2B5EF4-FFF2-40B4-BE49-F238E27FC236}">
              <a16:creationId xmlns:a16="http://schemas.microsoft.com/office/drawing/2014/main" id="{491649C3-8729-4BD1-9242-A162CE4435C2}"/>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442269"/>
    <xdr:sp macro="" textlink="">
      <xdr:nvSpPr>
        <xdr:cNvPr id="1433" name="Text Box 15">
          <a:extLst>
            <a:ext uri="{FF2B5EF4-FFF2-40B4-BE49-F238E27FC236}">
              <a16:creationId xmlns:a16="http://schemas.microsoft.com/office/drawing/2014/main" id="{0C58D4F7-0723-4A87-A10F-A376576E1B84}"/>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34" name="Text Box 16">
          <a:extLst>
            <a:ext uri="{FF2B5EF4-FFF2-40B4-BE49-F238E27FC236}">
              <a16:creationId xmlns:a16="http://schemas.microsoft.com/office/drawing/2014/main" id="{7E776877-5398-484D-9262-A46EA86F6473}"/>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35" name="Text Box 17">
          <a:extLst>
            <a:ext uri="{FF2B5EF4-FFF2-40B4-BE49-F238E27FC236}">
              <a16:creationId xmlns:a16="http://schemas.microsoft.com/office/drawing/2014/main" id="{B825F7E6-E4DA-48E1-936B-86D507FAEA59}"/>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85</xdr:row>
      <xdr:rowOff>0</xdr:rowOff>
    </xdr:from>
    <xdr:ext cx="95250" cy="171450"/>
    <xdr:sp macro="" textlink="">
      <xdr:nvSpPr>
        <xdr:cNvPr id="1436" name="Text Box 18">
          <a:extLst>
            <a:ext uri="{FF2B5EF4-FFF2-40B4-BE49-F238E27FC236}">
              <a16:creationId xmlns:a16="http://schemas.microsoft.com/office/drawing/2014/main" id="{5D75235F-0C4A-4770-94FE-145F55F06EE7}"/>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37" name="Text Box 16">
          <a:extLst>
            <a:ext uri="{FF2B5EF4-FFF2-40B4-BE49-F238E27FC236}">
              <a16:creationId xmlns:a16="http://schemas.microsoft.com/office/drawing/2014/main" id="{39590808-3B34-42C2-99C4-F2BCE354C056}"/>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38" name="Text Box 17">
          <a:extLst>
            <a:ext uri="{FF2B5EF4-FFF2-40B4-BE49-F238E27FC236}">
              <a16:creationId xmlns:a16="http://schemas.microsoft.com/office/drawing/2014/main" id="{6303F833-9577-4C7F-B5C0-6A1E34013047}"/>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39" name="Text Box 18">
          <a:extLst>
            <a:ext uri="{FF2B5EF4-FFF2-40B4-BE49-F238E27FC236}">
              <a16:creationId xmlns:a16="http://schemas.microsoft.com/office/drawing/2014/main" id="{A2797C55-BD77-4687-BBB2-1A9102D74809}"/>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40" name="Text Box 19">
          <a:extLst>
            <a:ext uri="{FF2B5EF4-FFF2-40B4-BE49-F238E27FC236}">
              <a16:creationId xmlns:a16="http://schemas.microsoft.com/office/drawing/2014/main" id="{541AD493-3FB6-4326-AC14-26D977800845}"/>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41" name="Text Box 16">
          <a:extLst>
            <a:ext uri="{FF2B5EF4-FFF2-40B4-BE49-F238E27FC236}">
              <a16:creationId xmlns:a16="http://schemas.microsoft.com/office/drawing/2014/main" id="{EC7AE176-35CE-4044-BAE3-0F91496C6A40}"/>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42" name="Text Box 17">
          <a:extLst>
            <a:ext uri="{FF2B5EF4-FFF2-40B4-BE49-F238E27FC236}">
              <a16:creationId xmlns:a16="http://schemas.microsoft.com/office/drawing/2014/main" id="{997FF41C-EC1F-47D3-B398-988FCC4DB020}"/>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43" name="Text Box 18">
          <a:extLst>
            <a:ext uri="{FF2B5EF4-FFF2-40B4-BE49-F238E27FC236}">
              <a16:creationId xmlns:a16="http://schemas.microsoft.com/office/drawing/2014/main" id="{5634DE15-2486-4148-8FCB-D2B4EC08F32A}"/>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85</xdr:row>
      <xdr:rowOff>0</xdr:rowOff>
    </xdr:from>
    <xdr:ext cx="95250" cy="171450"/>
    <xdr:sp macro="" textlink="">
      <xdr:nvSpPr>
        <xdr:cNvPr id="1444" name="Text Box 19">
          <a:extLst>
            <a:ext uri="{FF2B5EF4-FFF2-40B4-BE49-F238E27FC236}">
              <a16:creationId xmlns:a16="http://schemas.microsoft.com/office/drawing/2014/main" id="{E039A32B-111F-42FF-BFDE-D1C1104E4C94}"/>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45" name="Text Box 16">
          <a:extLst>
            <a:ext uri="{FF2B5EF4-FFF2-40B4-BE49-F238E27FC236}">
              <a16:creationId xmlns:a16="http://schemas.microsoft.com/office/drawing/2014/main" id="{B2D70AFA-55F8-40B9-AA82-772FD8828FCD}"/>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46" name="Text Box 17">
          <a:extLst>
            <a:ext uri="{FF2B5EF4-FFF2-40B4-BE49-F238E27FC236}">
              <a16:creationId xmlns:a16="http://schemas.microsoft.com/office/drawing/2014/main" id="{A1DEA197-5B49-48E7-9684-AD4EDF31B654}"/>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47" name="Text Box 18">
          <a:extLst>
            <a:ext uri="{FF2B5EF4-FFF2-40B4-BE49-F238E27FC236}">
              <a16:creationId xmlns:a16="http://schemas.microsoft.com/office/drawing/2014/main" id="{778CC92C-CA4E-48CF-9DDB-09DAC8B0188C}"/>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48" name="Text Box 19">
          <a:extLst>
            <a:ext uri="{FF2B5EF4-FFF2-40B4-BE49-F238E27FC236}">
              <a16:creationId xmlns:a16="http://schemas.microsoft.com/office/drawing/2014/main" id="{89ED6055-2E5D-4998-A166-4754D6E3CCB2}"/>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49" name="Text Box 16">
          <a:extLst>
            <a:ext uri="{FF2B5EF4-FFF2-40B4-BE49-F238E27FC236}">
              <a16:creationId xmlns:a16="http://schemas.microsoft.com/office/drawing/2014/main" id="{E6521214-F548-424D-8AA4-0C3ADF5CF979}"/>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50" name="Text Box 17">
          <a:extLst>
            <a:ext uri="{FF2B5EF4-FFF2-40B4-BE49-F238E27FC236}">
              <a16:creationId xmlns:a16="http://schemas.microsoft.com/office/drawing/2014/main" id="{C149C442-EA42-40B6-BB0A-0F2D24E93CF9}"/>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51" name="Text Box 18">
          <a:extLst>
            <a:ext uri="{FF2B5EF4-FFF2-40B4-BE49-F238E27FC236}">
              <a16:creationId xmlns:a16="http://schemas.microsoft.com/office/drawing/2014/main" id="{089B247B-E164-4B0F-9C20-8BEE3C46E17E}"/>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52" name="Text Box 19">
          <a:extLst>
            <a:ext uri="{FF2B5EF4-FFF2-40B4-BE49-F238E27FC236}">
              <a16:creationId xmlns:a16="http://schemas.microsoft.com/office/drawing/2014/main" id="{C8B52FF1-7E11-4823-9948-4194C93E2762}"/>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0</xdr:rowOff>
    </xdr:from>
    <xdr:ext cx="95250" cy="171450"/>
    <xdr:sp macro="" textlink="">
      <xdr:nvSpPr>
        <xdr:cNvPr id="1453" name="Text Box 16">
          <a:extLst>
            <a:ext uri="{FF2B5EF4-FFF2-40B4-BE49-F238E27FC236}">
              <a16:creationId xmlns:a16="http://schemas.microsoft.com/office/drawing/2014/main" id="{E3D882E2-AD6F-49EC-930F-4F62FBAD2283}"/>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0</xdr:rowOff>
    </xdr:from>
    <xdr:ext cx="95250" cy="171450"/>
    <xdr:sp macro="" textlink="">
      <xdr:nvSpPr>
        <xdr:cNvPr id="1454" name="Text Box 17">
          <a:extLst>
            <a:ext uri="{FF2B5EF4-FFF2-40B4-BE49-F238E27FC236}">
              <a16:creationId xmlns:a16="http://schemas.microsoft.com/office/drawing/2014/main" id="{F4FCAAB3-791E-46E0-9B57-109D874C37B4}"/>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0</xdr:rowOff>
    </xdr:from>
    <xdr:ext cx="95250" cy="171450"/>
    <xdr:sp macro="" textlink="">
      <xdr:nvSpPr>
        <xdr:cNvPr id="1455" name="Text Box 18">
          <a:extLst>
            <a:ext uri="{FF2B5EF4-FFF2-40B4-BE49-F238E27FC236}">
              <a16:creationId xmlns:a16="http://schemas.microsoft.com/office/drawing/2014/main" id="{8CC64D6C-E8CD-4E0C-87A6-C018A25EB43F}"/>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0</xdr:rowOff>
    </xdr:from>
    <xdr:ext cx="95250" cy="171450"/>
    <xdr:sp macro="" textlink="">
      <xdr:nvSpPr>
        <xdr:cNvPr id="1456" name="Text Box 19">
          <a:extLst>
            <a:ext uri="{FF2B5EF4-FFF2-40B4-BE49-F238E27FC236}">
              <a16:creationId xmlns:a16="http://schemas.microsoft.com/office/drawing/2014/main" id="{C9690526-1B6D-4211-8948-AA70CE973C16}"/>
            </a:ext>
          </a:extLst>
        </xdr:cNvPr>
        <xdr:cNvSpPr txBox="1">
          <a:spLocks noChangeArrowheads="1"/>
        </xdr:cNvSpPr>
      </xdr:nvSpPr>
      <xdr:spPr bwMode="auto">
        <a:xfrm>
          <a:off x="48069500"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10</xdr:row>
      <xdr:rowOff>504825</xdr:rowOff>
    </xdr:from>
    <xdr:ext cx="95250" cy="444014"/>
    <xdr:sp macro="" textlink="">
      <xdr:nvSpPr>
        <xdr:cNvPr id="1457" name="Text Box 15">
          <a:extLst>
            <a:ext uri="{FF2B5EF4-FFF2-40B4-BE49-F238E27FC236}">
              <a16:creationId xmlns:a16="http://schemas.microsoft.com/office/drawing/2014/main" id="{DDB0E9D7-8939-4AFD-885D-14B8C7616C77}"/>
            </a:ext>
          </a:extLst>
        </xdr:cNvPr>
        <xdr:cNvSpPr txBox="1">
          <a:spLocks noChangeArrowheads="1"/>
        </xdr:cNvSpPr>
      </xdr:nvSpPr>
      <xdr:spPr bwMode="auto">
        <a:xfrm>
          <a:off x="3710214" y="41152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58" name="Text Box 16">
          <a:extLst>
            <a:ext uri="{FF2B5EF4-FFF2-40B4-BE49-F238E27FC236}">
              <a16:creationId xmlns:a16="http://schemas.microsoft.com/office/drawing/2014/main" id="{31272CE9-D988-4309-9CE0-F0BBB683D65E}"/>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59" name="Text Box 17">
          <a:extLst>
            <a:ext uri="{FF2B5EF4-FFF2-40B4-BE49-F238E27FC236}">
              <a16:creationId xmlns:a16="http://schemas.microsoft.com/office/drawing/2014/main" id="{67AD8855-FDDB-4061-B3F8-B3E3DD9518AB}"/>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60" name="Text Box 18">
          <a:extLst>
            <a:ext uri="{FF2B5EF4-FFF2-40B4-BE49-F238E27FC236}">
              <a16:creationId xmlns:a16="http://schemas.microsoft.com/office/drawing/2014/main" id="{C270C43A-3DBE-45CB-87FE-467893B6AD38}"/>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1461" name="Text Box 19">
          <a:extLst>
            <a:ext uri="{FF2B5EF4-FFF2-40B4-BE49-F238E27FC236}">
              <a16:creationId xmlns:a16="http://schemas.microsoft.com/office/drawing/2014/main" id="{CC9CAF48-D439-4ADA-8301-38FC839F45BC}"/>
            </a:ext>
          </a:extLst>
        </xdr:cNvPr>
        <xdr:cNvSpPr txBox="1">
          <a:spLocks noChangeArrowheads="1"/>
        </xdr:cNvSpPr>
      </xdr:nvSpPr>
      <xdr:spPr bwMode="auto">
        <a:xfrm>
          <a:off x="3710214"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10</xdr:row>
      <xdr:rowOff>504825</xdr:rowOff>
    </xdr:from>
    <xdr:ext cx="95250" cy="442269"/>
    <xdr:sp macro="" textlink="">
      <xdr:nvSpPr>
        <xdr:cNvPr id="1462" name="Text Box 15">
          <a:extLst>
            <a:ext uri="{FF2B5EF4-FFF2-40B4-BE49-F238E27FC236}">
              <a16:creationId xmlns:a16="http://schemas.microsoft.com/office/drawing/2014/main" id="{7FFB9239-BEAD-440D-87A4-954B168F33E7}"/>
            </a:ext>
          </a:extLst>
        </xdr:cNvPr>
        <xdr:cNvSpPr txBox="1">
          <a:spLocks noChangeArrowheads="1"/>
        </xdr:cNvSpPr>
      </xdr:nvSpPr>
      <xdr:spPr bwMode="auto">
        <a:xfrm>
          <a:off x="6773182" y="41152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63" name="Text Box 16">
          <a:extLst>
            <a:ext uri="{FF2B5EF4-FFF2-40B4-BE49-F238E27FC236}">
              <a16:creationId xmlns:a16="http://schemas.microsoft.com/office/drawing/2014/main" id="{A39B7394-0D41-4A28-9040-863EC3A155D6}"/>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64" name="Text Box 17">
          <a:extLst>
            <a:ext uri="{FF2B5EF4-FFF2-40B4-BE49-F238E27FC236}">
              <a16:creationId xmlns:a16="http://schemas.microsoft.com/office/drawing/2014/main" id="{ECDA8981-0231-43DD-986E-537AAD623970}"/>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1465" name="Text Box 18">
          <a:extLst>
            <a:ext uri="{FF2B5EF4-FFF2-40B4-BE49-F238E27FC236}">
              <a16:creationId xmlns:a16="http://schemas.microsoft.com/office/drawing/2014/main" id="{CB203DF9-12D8-44F7-A7A1-8687E2158678}"/>
            </a:ext>
          </a:extLst>
        </xdr:cNvPr>
        <xdr:cNvSpPr txBox="1">
          <a:spLocks noChangeArrowheads="1"/>
        </xdr:cNvSpPr>
      </xdr:nvSpPr>
      <xdr:spPr bwMode="auto">
        <a:xfrm>
          <a:off x="6773182"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66" name="Text Box 16">
          <a:extLst>
            <a:ext uri="{FF2B5EF4-FFF2-40B4-BE49-F238E27FC236}">
              <a16:creationId xmlns:a16="http://schemas.microsoft.com/office/drawing/2014/main" id="{B355F9AC-1B6C-4610-B0BA-2307C003EF37}"/>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67" name="Text Box 17">
          <a:extLst>
            <a:ext uri="{FF2B5EF4-FFF2-40B4-BE49-F238E27FC236}">
              <a16:creationId xmlns:a16="http://schemas.microsoft.com/office/drawing/2014/main" id="{25CEE37F-55F8-46AD-A395-35A07E84D3D4}"/>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68" name="Text Box 18">
          <a:extLst>
            <a:ext uri="{FF2B5EF4-FFF2-40B4-BE49-F238E27FC236}">
              <a16:creationId xmlns:a16="http://schemas.microsoft.com/office/drawing/2014/main" id="{CC502069-6C1D-4EA0-A22D-3EC7E19B3707}"/>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69" name="Text Box 19">
          <a:extLst>
            <a:ext uri="{FF2B5EF4-FFF2-40B4-BE49-F238E27FC236}">
              <a16:creationId xmlns:a16="http://schemas.microsoft.com/office/drawing/2014/main" id="{EE1D14BB-8FE3-47AA-A23D-738A5620EFF0}"/>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70" name="Text Box 16">
          <a:extLst>
            <a:ext uri="{FF2B5EF4-FFF2-40B4-BE49-F238E27FC236}">
              <a16:creationId xmlns:a16="http://schemas.microsoft.com/office/drawing/2014/main" id="{762CFF05-D738-4D48-BC18-1019D1BDEFF9}"/>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71" name="Text Box 17">
          <a:extLst>
            <a:ext uri="{FF2B5EF4-FFF2-40B4-BE49-F238E27FC236}">
              <a16:creationId xmlns:a16="http://schemas.microsoft.com/office/drawing/2014/main" id="{59825447-49E2-4CAC-B4C0-3700FBC4AD1C}"/>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1472" name="Text Box 18">
          <a:extLst>
            <a:ext uri="{FF2B5EF4-FFF2-40B4-BE49-F238E27FC236}">
              <a16:creationId xmlns:a16="http://schemas.microsoft.com/office/drawing/2014/main" id="{15AAA7D4-8CF7-45EF-BD2A-63A2008C6644}"/>
            </a:ext>
          </a:extLst>
        </xdr:cNvPr>
        <xdr:cNvSpPr txBox="1">
          <a:spLocks noChangeArrowheads="1"/>
        </xdr:cNvSpPr>
      </xdr:nvSpPr>
      <xdr:spPr bwMode="auto">
        <a:xfrm>
          <a:off x="9616168" y="4145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448496"/>
    <xdr:sp macro="" textlink="">
      <xdr:nvSpPr>
        <xdr:cNvPr id="1474" name="Text Box 15">
          <a:extLst>
            <a:ext uri="{FF2B5EF4-FFF2-40B4-BE49-F238E27FC236}">
              <a16:creationId xmlns:a16="http://schemas.microsoft.com/office/drawing/2014/main" id="{7DE74C36-4DBE-4987-9428-D1C663728B26}"/>
            </a:ext>
          </a:extLst>
        </xdr:cNvPr>
        <xdr:cNvSpPr txBox="1">
          <a:spLocks noChangeArrowheads="1"/>
        </xdr:cNvSpPr>
      </xdr:nvSpPr>
      <xdr:spPr bwMode="auto">
        <a:xfrm>
          <a:off x="3706091" y="4508789"/>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504825</xdr:rowOff>
    </xdr:from>
    <xdr:ext cx="95250" cy="442269"/>
    <xdr:sp macro="" textlink="">
      <xdr:nvSpPr>
        <xdr:cNvPr id="1475" name="Text Box 15">
          <a:extLst>
            <a:ext uri="{FF2B5EF4-FFF2-40B4-BE49-F238E27FC236}">
              <a16:creationId xmlns:a16="http://schemas.microsoft.com/office/drawing/2014/main" id="{189826E8-8678-4506-B387-6C4A2011E61A}"/>
            </a:ext>
          </a:extLst>
        </xdr:cNvPr>
        <xdr:cNvSpPr txBox="1">
          <a:spLocks noChangeArrowheads="1"/>
        </xdr:cNvSpPr>
      </xdr:nvSpPr>
      <xdr:spPr bwMode="auto">
        <a:xfrm>
          <a:off x="6768234" y="450878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504825</xdr:rowOff>
    </xdr:from>
    <xdr:ext cx="95250" cy="442269"/>
    <xdr:sp macro="" textlink="">
      <xdr:nvSpPr>
        <xdr:cNvPr id="1476" name="Text Box 15">
          <a:extLst>
            <a:ext uri="{FF2B5EF4-FFF2-40B4-BE49-F238E27FC236}">
              <a16:creationId xmlns:a16="http://schemas.microsoft.com/office/drawing/2014/main" id="{F06D1C90-FC21-4422-AB39-6C7944595AA1}"/>
            </a:ext>
          </a:extLst>
        </xdr:cNvPr>
        <xdr:cNvSpPr txBox="1">
          <a:spLocks noChangeArrowheads="1"/>
        </xdr:cNvSpPr>
      </xdr:nvSpPr>
      <xdr:spPr bwMode="auto">
        <a:xfrm>
          <a:off x="48052182" y="450878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213632"/>
    <xdr:sp macro="" textlink="">
      <xdr:nvSpPr>
        <xdr:cNvPr id="1477" name="Text Box 15">
          <a:extLst>
            <a:ext uri="{FF2B5EF4-FFF2-40B4-BE49-F238E27FC236}">
              <a16:creationId xmlns:a16="http://schemas.microsoft.com/office/drawing/2014/main" id="{148538EE-45B1-4EE8-9E41-AB8A0CC0B4C1}"/>
            </a:ext>
          </a:extLst>
        </xdr:cNvPr>
        <xdr:cNvSpPr txBox="1">
          <a:spLocks noChangeArrowheads="1"/>
        </xdr:cNvSpPr>
      </xdr:nvSpPr>
      <xdr:spPr bwMode="auto">
        <a:xfrm>
          <a:off x="3706091" y="45087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444331"/>
    <xdr:sp macro="" textlink="">
      <xdr:nvSpPr>
        <xdr:cNvPr id="1478" name="Text Box 15">
          <a:extLst>
            <a:ext uri="{FF2B5EF4-FFF2-40B4-BE49-F238E27FC236}">
              <a16:creationId xmlns:a16="http://schemas.microsoft.com/office/drawing/2014/main" id="{B34C32D0-2D25-47B2-8F9B-243BC3860349}"/>
            </a:ext>
          </a:extLst>
        </xdr:cNvPr>
        <xdr:cNvSpPr txBox="1">
          <a:spLocks noChangeArrowheads="1"/>
        </xdr:cNvSpPr>
      </xdr:nvSpPr>
      <xdr:spPr bwMode="auto">
        <a:xfrm>
          <a:off x="3706091" y="4508789"/>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12</xdr:row>
      <xdr:rowOff>170392</xdr:rowOff>
    </xdr:from>
    <xdr:ext cx="95250" cy="213632"/>
    <xdr:sp macro="" textlink="">
      <xdr:nvSpPr>
        <xdr:cNvPr id="1479" name="Text Box 15">
          <a:extLst>
            <a:ext uri="{FF2B5EF4-FFF2-40B4-BE49-F238E27FC236}">
              <a16:creationId xmlns:a16="http://schemas.microsoft.com/office/drawing/2014/main" id="{9125DF31-06EE-4A3F-905D-F70C95B4B562}"/>
            </a:ext>
          </a:extLst>
        </xdr:cNvPr>
        <xdr:cNvSpPr txBox="1">
          <a:spLocks noChangeArrowheads="1"/>
        </xdr:cNvSpPr>
      </xdr:nvSpPr>
      <xdr:spPr bwMode="auto">
        <a:xfrm>
          <a:off x="8452908" y="432964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80" name="Text Box 16">
          <a:extLst>
            <a:ext uri="{FF2B5EF4-FFF2-40B4-BE49-F238E27FC236}">
              <a16:creationId xmlns:a16="http://schemas.microsoft.com/office/drawing/2014/main" id="{00744E81-E8CC-41FE-9236-08845606E5DE}"/>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81" name="Text Box 17">
          <a:extLst>
            <a:ext uri="{FF2B5EF4-FFF2-40B4-BE49-F238E27FC236}">
              <a16:creationId xmlns:a16="http://schemas.microsoft.com/office/drawing/2014/main" id="{093468B3-0F55-4EAA-84DE-068D99DFF96A}"/>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82" name="Text Box 18">
          <a:extLst>
            <a:ext uri="{FF2B5EF4-FFF2-40B4-BE49-F238E27FC236}">
              <a16:creationId xmlns:a16="http://schemas.microsoft.com/office/drawing/2014/main" id="{543E5810-4E03-4D79-800B-E09376F3EB8D}"/>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83" name="Text Box 19">
          <a:extLst>
            <a:ext uri="{FF2B5EF4-FFF2-40B4-BE49-F238E27FC236}">
              <a16:creationId xmlns:a16="http://schemas.microsoft.com/office/drawing/2014/main" id="{93196C3A-D915-4F86-B806-B300195C3114}"/>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84" name="Text Box 16">
          <a:extLst>
            <a:ext uri="{FF2B5EF4-FFF2-40B4-BE49-F238E27FC236}">
              <a16:creationId xmlns:a16="http://schemas.microsoft.com/office/drawing/2014/main" id="{F3622A50-11C1-4F62-B13C-476A65AA2177}"/>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85" name="Text Box 17">
          <a:extLst>
            <a:ext uri="{FF2B5EF4-FFF2-40B4-BE49-F238E27FC236}">
              <a16:creationId xmlns:a16="http://schemas.microsoft.com/office/drawing/2014/main" id="{D3BFB281-9E01-451D-BA7E-2A503CB91372}"/>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86" name="Text Box 18">
          <a:extLst>
            <a:ext uri="{FF2B5EF4-FFF2-40B4-BE49-F238E27FC236}">
              <a16:creationId xmlns:a16="http://schemas.microsoft.com/office/drawing/2014/main" id="{7D57D79F-3D81-4A6C-AFE5-10E4FF391679}"/>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87" name="Text Box 19">
          <a:extLst>
            <a:ext uri="{FF2B5EF4-FFF2-40B4-BE49-F238E27FC236}">
              <a16:creationId xmlns:a16="http://schemas.microsoft.com/office/drawing/2014/main" id="{3C38AF6E-028C-495B-BE5F-A078B9156895}"/>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1488" name="Text Box 16">
          <a:extLst>
            <a:ext uri="{FF2B5EF4-FFF2-40B4-BE49-F238E27FC236}">
              <a16:creationId xmlns:a16="http://schemas.microsoft.com/office/drawing/2014/main" id="{1C1E741B-28BB-4BDD-B09D-ADF48A6C29E5}"/>
            </a:ext>
          </a:extLst>
        </xdr:cNvPr>
        <xdr:cNvSpPr txBox="1">
          <a:spLocks noChangeArrowheads="1"/>
        </xdr:cNvSpPr>
      </xdr:nvSpPr>
      <xdr:spPr bwMode="auto">
        <a:xfrm>
          <a:off x="48052182"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1489" name="Text Box 17">
          <a:extLst>
            <a:ext uri="{FF2B5EF4-FFF2-40B4-BE49-F238E27FC236}">
              <a16:creationId xmlns:a16="http://schemas.microsoft.com/office/drawing/2014/main" id="{CF42996D-DF7E-41D1-9CCF-F6D502D4A609}"/>
            </a:ext>
          </a:extLst>
        </xdr:cNvPr>
        <xdr:cNvSpPr txBox="1">
          <a:spLocks noChangeArrowheads="1"/>
        </xdr:cNvSpPr>
      </xdr:nvSpPr>
      <xdr:spPr bwMode="auto">
        <a:xfrm>
          <a:off x="48052182"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1490" name="Text Box 18">
          <a:extLst>
            <a:ext uri="{FF2B5EF4-FFF2-40B4-BE49-F238E27FC236}">
              <a16:creationId xmlns:a16="http://schemas.microsoft.com/office/drawing/2014/main" id="{01D71F6F-554C-49A8-B0C3-4CD6B7301ECA}"/>
            </a:ext>
          </a:extLst>
        </xdr:cNvPr>
        <xdr:cNvSpPr txBox="1">
          <a:spLocks noChangeArrowheads="1"/>
        </xdr:cNvSpPr>
      </xdr:nvSpPr>
      <xdr:spPr bwMode="auto">
        <a:xfrm>
          <a:off x="48052182"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1491" name="Text Box 19">
          <a:extLst>
            <a:ext uri="{FF2B5EF4-FFF2-40B4-BE49-F238E27FC236}">
              <a16:creationId xmlns:a16="http://schemas.microsoft.com/office/drawing/2014/main" id="{C86287FC-4711-42AA-A91A-D3F5FDF67F26}"/>
            </a:ext>
          </a:extLst>
        </xdr:cNvPr>
        <xdr:cNvSpPr txBox="1">
          <a:spLocks noChangeArrowheads="1"/>
        </xdr:cNvSpPr>
      </xdr:nvSpPr>
      <xdr:spPr bwMode="auto">
        <a:xfrm>
          <a:off x="48052182"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14</xdr:row>
      <xdr:rowOff>504825</xdr:rowOff>
    </xdr:from>
    <xdr:ext cx="95250" cy="444014"/>
    <xdr:sp macro="" textlink="">
      <xdr:nvSpPr>
        <xdr:cNvPr id="1492" name="Text Box 15">
          <a:extLst>
            <a:ext uri="{FF2B5EF4-FFF2-40B4-BE49-F238E27FC236}">
              <a16:creationId xmlns:a16="http://schemas.microsoft.com/office/drawing/2014/main" id="{739E9CFD-9A73-4A01-800A-0C9436033EA8}"/>
            </a:ext>
          </a:extLst>
        </xdr:cNvPr>
        <xdr:cNvSpPr txBox="1">
          <a:spLocks noChangeArrowheads="1"/>
        </xdr:cNvSpPr>
      </xdr:nvSpPr>
      <xdr:spPr bwMode="auto">
        <a:xfrm>
          <a:off x="3706091" y="5377007"/>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93" name="Text Box 16">
          <a:extLst>
            <a:ext uri="{FF2B5EF4-FFF2-40B4-BE49-F238E27FC236}">
              <a16:creationId xmlns:a16="http://schemas.microsoft.com/office/drawing/2014/main" id="{A560A2E6-5712-4990-87B6-F7EE3F0A9E75}"/>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94" name="Text Box 17">
          <a:extLst>
            <a:ext uri="{FF2B5EF4-FFF2-40B4-BE49-F238E27FC236}">
              <a16:creationId xmlns:a16="http://schemas.microsoft.com/office/drawing/2014/main" id="{BFC72EE1-F6C8-4A1F-83EF-992C00D72F7F}"/>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95" name="Text Box 18">
          <a:extLst>
            <a:ext uri="{FF2B5EF4-FFF2-40B4-BE49-F238E27FC236}">
              <a16:creationId xmlns:a16="http://schemas.microsoft.com/office/drawing/2014/main" id="{198B9725-7657-40D4-9028-2AC213C8AB04}"/>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1496" name="Text Box 19">
          <a:extLst>
            <a:ext uri="{FF2B5EF4-FFF2-40B4-BE49-F238E27FC236}">
              <a16:creationId xmlns:a16="http://schemas.microsoft.com/office/drawing/2014/main" id="{0B9E08C8-91AD-4E0D-97F8-84C325BF80D7}"/>
            </a:ext>
          </a:extLst>
        </xdr:cNvPr>
        <xdr:cNvSpPr txBox="1">
          <a:spLocks noChangeArrowheads="1"/>
        </xdr:cNvSpPr>
      </xdr:nvSpPr>
      <xdr:spPr bwMode="auto">
        <a:xfrm>
          <a:off x="3706091"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98" name="Text Box 16">
          <a:extLst>
            <a:ext uri="{FF2B5EF4-FFF2-40B4-BE49-F238E27FC236}">
              <a16:creationId xmlns:a16="http://schemas.microsoft.com/office/drawing/2014/main" id="{50C3660B-9C97-41C1-B80D-D3BB037E57D0}"/>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499" name="Text Box 17">
          <a:extLst>
            <a:ext uri="{FF2B5EF4-FFF2-40B4-BE49-F238E27FC236}">
              <a16:creationId xmlns:a16="http://schemas.microsoft.com/office/drawing/2014/main" id="{90ADEE77-17E0-4BD6-B853-9D9DDC503E24}"/>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1500" name="Text Box 18">
          <a:extLst>
            <a:ext uri="{FF2B5EF4-FFF2-40B4-BE49-F238E27FC236}">
              <a16:creationId xmlns:a16="http://schemas.microsoft.com/office/drawing/2014/main" id="{7A111372-4C3F-4451-8E0C-279387E868E2}"/>
            </a:ext>
          </a:extLst>
        </xdr:cNvPr>
        <xdr:cNvSpPr txBox="1">
          <a:spLocks noChangeArrowheads="1"/>
        </xdr:cNvSpPr>
      </xdr:nvSpPr>
      <xdr:spPr bwMode="auto">
        <a:xfrm>
          <a:off x="6768234"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1" name="Text Box 16">
          <a:extLst>
            <a:ext uri="{FF2B5EF4-FFF2-40B4-BE49-F238E27FC236}">
              <a16:creationId xmlns:a16="http://schemas.microsoft.com/office/drawing/2014/main" id="{2EE27570-ADDA-434C-8368-599FA1317EC1}"/>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2" name="Text Box 17">
          <a:extLst>
            <a:ext uri="{FF2B5EF4-FFF2-40B4-BE49-F238E27FC236}">
              <a16:creationId xmlns:a16="http://schemas.microsoft.com/office/drawing/2014/main" id="{2A64FB21-FE50-418C-A0E3-5985DE3CE6B7}"/>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3" name="Text Box 18">
          <a:extLst>
            <a:ext uri="{FF2B5EF4-FFF2-40B4-BE49-F238E27FC236}">
              <a16:creationId xmlns:a16="http://schemas.microsoft.com/office/drawing/2014/main" id="{ED4A8E1A-9750-4D6B-B1CA-5AC60767FB78}"/>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4" name="Text Box 19">
          <a:extLst>
            <a:ext uri="{FF2B5EF4-FFF2-40B4-BE49-F238E27FC236}">
              <a16:creationId xmlns:a16="http://schemas.microsoft.com/office/drawing/2014/main" id="{CE891067-0AAF-44DD-BCD6-4939304D1329}"/>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5" name="Text Box 16">
          <a:extLst>
            <a:ext uri="{FF2B5EF4-FFF2-40B4-BE49-F238E27FC236}">
              <a16:creationId xmlns:a16="http://schemas.microsoft.com/office/drawing/2014/main" id="{AE8CA4B1-1867-49E0-A57D-7F00F10F504C}"/>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6" name="Text Box 17">
          <a:extLst>
            <a:ext uri="{FF2B5EF4-FFF2-40B4-BE49-F238E27FC236}">
              <a16:creationId xmlns:a16="http://schemas.microsoft.com/office/drawing/2014/main" id="{C9A97496-BE18-4152-830A-8A5527339503}"/>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7" name="Text Box 18">
          <a:extLst>
            <a:ext uri="{FF2B5EF4-FFF2-40B4-BE49-F238E27FC236}">
              <a16:creationId xmlns:a16="http://schemas.microsoft.com/office/drawing/2014/main" id="{C0775CE6-BB7C-428F-856C-B47912E87A16}"/>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1508" name="Text Box 19">
          <a:extLst>
            <a:ext uri="{FF2B5EF4-FFF2-40B4-BE49-F238E27FC236}">
              <a16:creationId xmlns:a16="http://schemas.microsoft.com/office/drawing/2014/main" id="{94FD981D-A315-4894-BD60-96343604DB2D}"/>
            </a:ext>
          </a:extLst>
        </xdr:cNvPr>
        <xdr:cNvSpPr txBox="1">
          <a:spLocks noChangeArrowheads="1"/>
        </xdr:cNvSpPr>
      </xdr:nvSpPr>
      <xdr:spPr bwMode="auto">
        <a:xfrm>
          <a:off x="9615343" y="5403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09" name="Text Box 16">
          <a:extLst>
            <a:ext uri="{FF2B5EF4-FFF2-40B4-BE49-F238E27FC236}">
              <a16:creationId xmlns:a16="http://schemas.microsoft.com/office/drawing/2014/main" id="{B2CA7AAE-5640-4245-B37D-D9AFE1890E30}"/>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10" name="Text Box 17">
          <a:extLst>
            <a:ext uri="{FF2B5EF4-FFF2-40B4-BE49-F238E27FC236}">
              <a16:creationId xmlns:a16="http://schemas.microsoft.com/office/drawing/2014/main" id="{98CA5E7A-D5F7-4A5B-B03C-9CDB128F43EF}"/>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11" name="Text Box 18">
          <a:extLst>
            <a:ext uri="{FF2B5EF4-FFF2-40B4-BE49-F238E27FC236}">
              <a16:creationId xmlns:a16="http://schemas.microsoft.com/office/drawing/2014/main" id="{31A88C69-43AF-48E9-9143-6AE3494FC632}"/>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12" name="Text Box 19">
          <a:extLst>
            <a:ext uri="{FF2B5EF4-FFF2-40B4-BE49-F238E27FC236}">
              <a16:creationId xmlns:a16="http://schemas.microsoft.com/office/drawing/2014/main" id="{7AF13AA3-EF0A-4F5D-ACA5-9AB8BA99F413}"/>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48496"/>
    <xdr:sp macro="" textlink="">
      <xdr:nvSpPr>
        <xdr:cNvPr id="1513" name="Text Box 15">
          <a:extLst>
            <a:ext uri="{FF2B5EF4-FFF2-40B4-BE49-F238E27FC236}">
              <a16:creationId xmlns:a16="http://schemas.microsoft.com/office/drawing/2014/main" id="{A14F770B-D620-406A-B21D-E4C321B44781}"/>
            </a:ext>
          </a:extLst>
        </xdr:cNvPr>
        <xdr:cNvSpPr txBox="1">
          <a:spLocks noChangeArrowheads="1"/>
        </xdr:cNvSpPr>
      </xdr:nvSpPr>
      <xdr:spPr bwMode="auto">
        <a:xfrm>
          <a:off x="3706091" y="3794702"/>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14" name="Text Box 16">
          <a:extLst>
            <a:ext uri="{FF2B5EF4-FFF2-40B4-BE49-F238E27FC236}">
              <a16:creationId xmlns:a16="http://schemas.microsoft.com/office/drawing/2014/main" id="{E43E8CC7-A98E-4E61-9116-A5B4659ED9D3}"/>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15" name="Text Box 17">
          <a:extLst>
            <a:ext uri="{FF2B5EF4-FFF2-40B4-BE49-F238E27FC236}">
              <a16:creationId xmlns:a16="http://schemas.microsoft.com/office/drawing/2014/main" id="{4193BF55-423E-4A80-9595-A533EEEE6705}"/>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16" name="Text Box 18">
          <a:extLst>
            <a:ext uri="{FF2B5EF4-FFF2-40B4-BE49-F238E27FC236}">
              <a16:creationId xmlns:a16="http://schemas.microsoft.com/office/drawing/2014/main" id="{CB8EC99E-B74C-45AB-82F9-5BC4290FA276}"/>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17" name="Text Box 19">
          <a:extLst>
            <a:ext uri="{FF2B5EF4-FFF2-40B4-BE49-F238E27FC236}">
              <a16:creationId xmlns:a16="http://schemas.microsoft.com/office/drawing/2014/main" id="{4F9E109D-F330-4741-BBA4-0928762C092F}"/>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504825</xdr:rowOff>
    </xdr:from>
    <xdr:ext cx="95250" cy="442269"/>
    <xdr:sp macro="" textlink="">
      <xdr:nvSpPr>
        <xdr:cNvPr id="1518" name="Text Box 15">
          <a:extLst>
            <a:ext uri="{FF2B5EF4-FFF2-40B4-BE49-F238E27FC236}">
              <a16:creationId xmlns:a16="http://schemas.microsoft.com/office/drawing/2014/main" id="{91334606-1298-4078-BB55-AE050977BD83}"/>
            </a:ext>
          </a:extLst>
        </xdr:cNvPr>
        <xdr:cNvSpPr txBox="1">
          <a:spLocks noChangeArrowheads="1"/>
        </xdr:cNvSpPr>
      </xdr:nvSpPr>
      <xdr:spPr bwMode="auto">
        <a:xfrm>
          <a:off x="6768234" y="379470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1519" name="Text Box 16">
          <a:extLst>
            <a:ext uri="{FF2B5EF4-FFF2-40B4-BE49-F238E27FC236}">
              <a16:creationId xmlns:a16="http://schemas.microsoft.com/office/drawing/2014/main" id="{ED611053-AA08-40BF-90F4-5DE12E56A604}"/>
            </a:ext>
          </a:extLst>
        </xdr:cNvPr>
        <xdr:cNvSpPr txBox="1">
          <a:spLocks noChangeArrowheads="1"/>
        </xdr:cNvSpPr>
      </xdr:nvSpPr>
      <xdr:spPr bwMode="auto">
        <a:xfrm>
          <a:off x="1569027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1520" name="Text Box 17">
          <a:extLst>
            <a:ext uri="{FF2B5EF4-FFF2-40B4-BE49-F238E27FC236}">
              <a16:creationId xmlns:a16="http://schemas.microsoft.com/office/drawing/2014/main" id="{B666A416-E08A-4134-AA44-8607C3C2B702}"/>
            </a:ext>
          </a:extLst>
        </xdr:cNvPr>
        <xdr:cNvSpPr txBox="1">
          <a:spLocks noChangeArrowheads="1"/>
        </xdr:cNvSpPr>
      </xdr:nvSpPr>
      <xdr:spPr bwMode="auto">
        <a:xfrm>
          <a:off x="1569027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1521" name="Text Box 18">
          <a:extLst>
            <a:ext uri="{FF2B5EF4-FFF2-40B4-BE49-F238E27FC236}">
              <a16:creationId xmlns:a16="http://schemas.microsoft.com/office/drawing/2014/main" id="{CA3C7053-4CF8-46F5-A633-7791F59F9FB5}"/>
            </a:ext>
          </a:extLst>
        </xdr:cNvPr>
        <xdr:cNvSpPr txBox="1">
          <a:spLocks noChangeArrowheads="1"/>
        </xdr:cNvSpPr>
      </xdr:nvSpPr>
      <xdr:spPr bwMode="auto">
        <a:xfrm>
          <a:off x="1569027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1522" name="Text Box 19">
          <a:extLst>
            <a:ext uri="{FF2B5EF4-FFF2-40B4-BE49-F238E27FC236}">
              <a16:creationId xmlns:a16="http://schemas.microsoft.com/office/drawing/2014/main" id="{6B657CBF-FE3D-4221-96B9-92AEB2502FE2}"/>
            </a:ext>
          </a:extLst>
        </xdr:cNvPr>
        <xdr:cNvSpPr txBox="1">
          <a:spLocks noChangeArrowheads="1"/>
        </xdr:cNvSpPr>
      </xdr:nvSpPr>
      <xdr:spPr bwMode="auto">
        <a:xfrm>
          <a:off x="1569027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504825</xdr:rowOff>
    </xdr:from>
    <xdr:ext cx="95250" cy="442269"/>
    <xdr:sp macro="" textlink="">
      <xdr:nvSpPr>
        <xdr:cNvPr id="1523" name="Text Box 15">
          <a:extLst>
            <a:ext uri="{FF2B5EF4-FFF2-40B4-BE49-F238E27FC236}">
              <a16:creationId xmlns:a16="http://schemas.microsoft.com/office/drawing/2014/main" id="{1E39AE52-D574-4F46-BCCC-38B8B4FE2167}"/>
            </a:ext>
          </a:extLst>
        </xdr:cNvPr>
        <xdr:cNvSpPr txBox="1">
          <a:spLocks noChangeArrowheads="1"/>
        </xdr:cNvSpPr>
      </xdr:nvSpPr>
      <xdr:spPr bwMode="auto">
        <a:xfrm>
          <a:off x="15690273" y="379470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19</xdr:row>
      <xdr:rowOff>504825</xdr:rowOff>
    </xdr:from>
    <xdr:ext cx="95250" cy="444014"/>
    <xdr:sp macro="" textlink="">
      <xdr:nvSpPr>
        <xdr:cNvPr id="1524" name="Text Box 15">
          <a:extLst>
            <a:ext uri="{FF2B5EF4-FFF2-40B4-BE49-F238E27FC236}">
              <a16:creationId xmlns:a16="http://schemas.microsoft.com/office/drawing/2014/main" id="{E0CA6FD4-0D78-4DDC-8F37-A02CB4EFE356}"/>
            </a:ext>
          </a:extLst>
        </xdr:cNvPr>
        <xdr:cNvSpPr txBox="1">
          <a:spLocks noChangeArrowheads="1"/>
        </xdr:cNvSpPr>
      </xdr:nvSpPr>
      <xdr:spPr bwMode="auto">
        <a:xfrm>
          <a:off x="3706091" y="361517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25" name="Text Box 16">
          <a:extLst>
            <a:ext uri="{FF2B5EF4-FFF2-40B4-BE49-F238E27FC236}">
              <a16:creationId xmlns:a16="http://schemas.microsoft.com/office/drawing/2014/main" id="{CB7347CF-46A4-4EA0-86CF-E749B1474A09}"/>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26" name="Text Box 17">
          <a:extLst>
            <a:ext uri="{FF2B5EF4-FFF2-40B4-BE49-F238E27FC236}">
              <a16:creationId xmlns:a16="http://schemas.microsoft.com/office/drawing/2014/main" id="{B04D1E89-C9FC-4B0C-B454-DDE51CE7F460}"/>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27" name="Text Box 18">
          <a:extLst>
            <a:ext uri="{FF2B5EF4-FFF2-40B4-BE49-F238E27FC236}">
              <a16:creationId xmlns:a16="http://schemas.microsoft.com/office/drawing/2014/main" id="{34BC1373-70A9-487A-9A6E-90D5525217DE}"/>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1528" name="Text Box 19">
          <a:extLst>
            <a:ext uri="{FF2B5EF4-FFF2-40B4-BE49-F238E27FC236}">
              <a16:creationId xmlns:a16="http://schemas.microsoft.com/office/drawing/2014/main" id="{B2033E01-0D95-47AF-8496-7D2D0BE59DDC}"/>
            </a:ext>
          </a:extLst>
        </xdr:cNvPr>
        <xdr:cNvSpPr txBox="1">
          <a:spLocks noChangeArrowheads="1"/>
        </xdr:cNvSpPr>
      </xdr:nvSpPr>
      <xdr:spPr bwMode="auto">
        <a:xfrm>
          <a:off x="3706091"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213632"/>
    <xdr:sp macro="" textlink="">
      <xdr:nvSpPr>
        <xdr:cNvPr id="1529" name="Text Box 15">
          <a:extLst>
            <a:ext uri="{FF2B5EF4-FFF2-40B4-BE49-F238E27FC236}">
              <a16:creationId xmlns:a16="http://schemas.microsoft.com/office/drawing/2014/main" id="{10B42D6B-D56A-4331-8197-77898F7768D8}"/>
            </a:ext>
          </a:extLst>
        </xdr:cNvPr>
        <xdr:cNvSpPr txBox="1">
          <a:spLocks noChangeArrowheads="1"/>
        </xdr:cNvSpPr>
      </xdr:nvSpPr>
      <xdr:spPr bwMode="auto">
        <a:xfrm>
          <a:off x="3706091" y="379470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44331"/>
    <xdr:sp macro="" textlink="">
      <xdr:nvSpPr>
        <xdr:cNvPr id="1530" name="Text Box 15">
          <a:extLst>
            <a:ext uri="{FF2B5EF4-FFF2-40B4-BE49-F238E27FC236}">
              <a16:creationId xmlns:a16="http://schemas.microsoft.com/office/drawing/2014/main" id="{5456CFC5-867F-47B6-B1D9-25D50930036C}"/>
            </a:ext>
          </a:extLst>
        </xdr:cNvPr>
        <xdr:cNvSpPr txBox="1">
          <a:spLocks noChangeArrowheads="1"/>
        </xdr:cNvSpPr>
      </xdr:nvSpPr>
      <xdr:spPr bwMode="auto">
        <a:xfrm>
          <a:off x="3706091" y="3794702"/>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19</xdr:row>
      <xdr:rowOff>504825</xdr:rowOff>
    </xdr:from>
    <xdr:ext cx="95250" cy="442269"/>
    <xdr:sp macro="" textlink="">
      <xdr:nvSpPr>
        <xdr:cNvPr id="1531" name="Text Box 15">
          <a:extLst>
            <a:ext uri="{FF2B5EF4-FFF2-40B4-BE49-F238E27FC236}">
              <a16:creationId xmlns:a16="http://schemas.microsoft.com/office/drawing/2014/main" id="{A49AA27D-F3D1-4692-BC27-0B006F64D720}"/>
            </a:ext>
          </a:extLst>
        </xdr:cNvPr>
        <xdr:cNvSpPr txBox="1">
          <a:spLocks noChangeArrowheads="1"/>
        </xdr:cNvSpPr>
      </xdr:nvSpPr>
      <xdr:spPr bwMode="auto">
        <a:xfrm>
          <a:off x="6768234" y="361517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32" name="Text Box 16">
          <a:extLst>
            <a:ext uri="{FF2B5EF4-FFF2-40B4-BE49-F238E27FC236}">
              <a16:creationId xmlns:a16="http://schemas.microsoft.com/office/drawing/2014/main" id="{9598EBFC-D5D8-40BF-8BED-30C5F79DDB1C}"/>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33" name="Text Box 17">
          <a:extLst>
            <a:ext uri="{FF2B5EF4-FFF2-40B4-BE49-F238E27FC236}">
              <a16:creationId xmlns:a16="http://schemas.microsoft.com/office/drawing/2014/main" id="{6AE8D304-7516-4742-9CD5-31A4FF0847C6}"/>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1534" name="Text Box 18">
          <a:extLst>
            <a:ext uri="{FF2B5EF4-FFF2-40B4-BE49-F238E27FC236}">
              <a16:creationId xmlns:a16="http://schemas.microsoft.com/office/drawing/2014/main" id="{34212A20-11FD-4880-AC36-ADA2CD25CCC0}"/>
            </a:ext>
          </a:extLst>
        </xdr:cNvPr>
        <xdr:cNvSpPr txBox="1">
          <a:spLocks noChangeArrowheads="1"/>
        </xdr:cNvSpPr>
      </xdr:nvSpPr>
      <xdr:spPr bwMode="auto">
        <a:xfrm>
          <a:off x="6768234"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504825</xdr:rowOff>
    </xdr:from>
    <xdr:ext cx="95250" cy="213632"/>
    <xdr:sp macro="" textlink="">
      <xdr:nvSpPr>
        <xdr:cNvPr id="1535" name="Text Box 15">
          <a:extLst>
            <a:ext uri="{FF2B5EF4-FFF2-40B4-BE49-F238E27FC236}">
              <a16:creationId xmlns:a16="http://schemas.microsoft.com/office/drawing/2014/main" id="{827D1593-1E4A-43F9-A6D8-B4D24F74E14C}"/>
            </a:ext>
          </a:extLst>
        </xdr:cNvPr>
        <xdr:cNvSpPr txBox="1">
          <a:spLocks noChangeArrowheads="1"/>
        </xdr:cNvSpPr>
      </xdr:nvSpPr>
      <xdr:spPr bwMode="auto">
        <a:xfrm>
          <a:off x="6768234" y="379470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36" name="Text Box 16">
          <a:extLst>
            <a:ext uri="{FF2B5EF4-FFF2-40B4-BE49-F238E27FC236}">
              <a16:creationId xmlns:a16="http://schemas.microsoft.com/office/drawing/2014/main" id="{CA39D431-DC7D-4C04-8AB3-E83B00A8BFA8}"/>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37" name="Text Box 17">
          <a:extLst>
            <a:ext uri="{FF2B5EF4-FFF2-40B4-BE49-F238E27FC236}">
              <a16:creationId xmlns:a16="http://schemas.microsoft.com/office/drawing/2014/main" id="{28DA5597-412A-4B1C-A197-4B43C3895AD6}"/>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38" name="Text Box 18">
          <a:extLst>
            <a:ext uri="{FF2B5EF4-FFF2-40B4-BE49-F238E27FC236}">
              <a16:creationId xmlns:a16="http://schemas.microsoft.com/office/drawing/2014/main" id="{014CC820-A786-47F6-8982-DCE8080A5B76}"/>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39" name="Text Box 19">
          <a:extLst>
            <a:ext uri="{FF2B5EF4-FFF2-40B4-BE49-F238E27FC236}">
              <a16:creationId xmlns:a16="http://schemas.microsoft.com/office/drawing/2014/main" id="{3A2D3AE6-0509-46C6-BF91-63CFBC13D458}"/>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40" name="Text Box 16">
          <a:extLst>
            <a:ext uri="{FF2B5EF4-FFF2-40B4-BE49-F238E27FC236}">
              <a16:creationId xmlns:a16="http://schemas.microsoft.com/office/drawing/2014/main" id="{FD61AEC9-BE08-45D3-9394-60DD70D55B20}"/>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41" name="Text Box 17">
          <a:extLst>
            <a:ext uri="{FF2B5EF4-FFF2-40B4-BE49-F238E27FC236}">
              <a16:creationId xmlns:a16="http://schemas.microsoft.com/office/drawing/2014/main" id="{3933EB9E-342C-46A8-9AB4-391D446830A6}"/>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42" name="Text Box 18">
          <a:extLst>
            <a:ext uri="{FF2B5EF4-FFF2-40B4-BE49-F238E27FC236}">
              <a16:creationId xmlns:a16="http://schemas.microsoft.com/office/drawing/2014/main" id="{AF52F17D-9264-4352-B851-D02ED2879C01}"/>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1543" name="Text Box 19">
          <a:extLst>
            <a:ext uri="{FF2B5EF4-FFF2-40B4-BE49-F238E27FC236}">
              <a16:creationId xmlns:a16="http://schemas.microsoft.com/office/drawing/2014/main" id="{AED1A02B-0138-430B-8048-1767E785CBDB}"/>
            </a:ext>
          </a:extLst>
        </xdr:cNvPr>
        <xdr:cNvSpPr txBox="1">
          <a:spLocks noChangeArrowheads="1"/>
        </xdr:cNvSpPr>
      </xdr:nvSpPr>
      <xdr:spPr bwMode="auto">
        <a:xfrm>
          <a:off x="9615343" y="361372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44" name="Text Box 16">
          <a:extLst>
            <a:ext uri="{FF2B5EF4-FFF2-40B4-BE49-F238E27FC236}">
              <a16:creationId xmlns:a16="http://schemas.microsoft.com/office/drawing/2014/main" id="{FE768798-1A75-47C0-A971-041099BD0CB3}"/>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45" name="Text Box 17">
          <a:extLst>
            <a:ext uri="{FF2B5EF4-FFF2-40B4-BE49-F238E27FC236}">
              <a16:creationId xmlns:a16="http://schemas.microsoft.com/office/drawing/2014/main" id="{E11F6D05-6B7B-495F-931D-CD67892F0E12}"/>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46" name="Text Box 18">
          <a:extLst>
            <a:ext uri="{FF2B5EF4-FFF2-40B4-BE49-F238E27FC236}">
              <a16:creationId xmlns:a16="http://schemas.microsoft.com/office/drawing/2014/main" id="{D951D338-D327-4A87-981C-94D812D84AD1}"/>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47" name="Text Box 19">
          <a:extLst>
            <a:ext uri="{FF2B5EF4-FFF2-40B4-BE49-F238E27FC236}">
              <a16:creationId xmlns:a16="http://schemas.microsoft.com/office/drawing/2014/main" id="{93B3E3A1-53BE-4981-953E-BD54C9070F10}"/>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48" name="Text Box 16">
          <a:extLst>
            <a:ext uri="{FF2B5EF4-FFF2-40B4-BE49-F238E27FC236}">
              <a16:creationId xmlns:a16="http://schemas.microsoft.com/office/drawing/2014/main" id="{4125C643-D169-4369-8B03-73D989AD39E5}"/>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49" name="Text Box 17">
          <a:extLst>
            <a:ext uri="{FF2B5EF4-FFF2-40B4-BE49-F238E27FC236}">
              <a16:creationId xmlns:a16="http://schemas.microsoft.com/office/drawing/2014/main" id="{38B11184-D6CE-48D5-8DC2-D766BEFB11EE}"/>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50" name="Text Box 18">
          <a:extLst>
            <a:ext uri="{FF2B5EF4-FFF2-40B4-BE49-F238E27FC236}">
              <a16:creationId xmlns:a16="http://schemas.microsoft.com/office/drawing/2014/main" id="{C7875718-6AB7-44A3-B454-E835749A5962}"/>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51" name="Text Box 19">
          <a:extLst>
            <a:ext uri="{FF2B5EF4-FFF2-40B4-BE49-F238E27FC236}">
              <a16:creationId xmlns:a16="http://schemas.microsoft.com/office/drawing/2014/main" id="{FDC757AA-7267-409D-88B6-0F5A4B1FE92F}"/>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1552" name="Text Box 16">
          <a:extLst>
            <a:ext uri="{FF2B5EF4-FFF2-40B4-BE49-F238E27FC236}">
              <a16:creationId xmlns:a16="http://schemas.microsoft.com/office/drawing/2014/main" id="{12DDE240-63A3-4E15-9DB8-C868C8420659}"/>
            </a:ext>
          </a:extLst>
        </xdr:cNvPr>
        <xdr:cNvSpPr txBox="1">
          <a:spLocks noChangeArrowheads="1"/>
        </xdr:cNvSpPr>
      </xdr:nvSpPr>
      <xdr:spPr bwMode="auto">
        <a:xfrm>
          <a:off x="1569027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1553" name="Text Box 17">
          <a:extLst>
            <a:ext uri="{FF2B5EF4-FFF2-40B4-BE49-F238E27FC236}">
              <a16:creationId xmlns:a16="http://schemas.microsoft.com/office/drawing/2014/main" id="{E14E1608-7D17-4337-B1F1-B7E2C2682453}"/>
            </a:ext>
          </a:extLst>
        </xdr:cNvPr>
        <xdr:cNvSpPr txBox="1">
          <a:spLocks noChangeArrowheads="1"/>
        </xdr:cNvSpPr>
      </xdr:nvSpPr>
      <xdr:spPr bwMode="auto">
        <a:xfrm>
          <a:off x="1569027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1554" name="Text Box 18">
          <a:extLst>
            <a:ext uri="{FF2B5EF4-FFF2-40B4-BE49-F238E27FC236}">
              <a16:creationId xmlns:a16="http://schemas.microsoft.com/office/drawing/2014/main" id="{BF4B87C2-50A9-4256-9F03-D2B4AFFCA22D}"/>
            </a:ext>
          </a:extLst>
        </xdr:cNvPr>
        <xdr:cNvSpPr txBox="1">
          <a:spLocks noChangeArrowheads="1"/>
        </xdr:cNvSpPr>
      </xdr:nvSpPr>
      <xdr:spPr bwMode="auto">
        <a:xfrm>
          <a:off x="1569027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1555" name="Text Box 19">
          <a:extLst>
            <a:ext uri="{FF2B5EF4-FFF2-40B4-BE49-F238E27FC236}">
              <a16:creationId xmlns:a16="http://schemas.microsoft.com/office/drawing/2014/main" id="{2EA7D1CE-DA5B-412B-9381-959C5231C000}"/>
            </a:ext>
          </a:extLst>
        </xdr:cNvPr>
        <xdr:cNvSpPr txBox="1">
          <a:spLocks noChangeArrowheads="1"/>
        </xdr:cNvSpPr>
      </xdr:nvSpPr>
      <xdr:spPr bwMode="auto">
        <a:xfrm>
          <a:off x="1569027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23</xdr:row>
      <xdr:rowOff>504825</xdr:rowOff>
    </xdr:from>
    <xdr:ext cx="95250" cy="444014"/>
    <xdr:sp macro="" textlink="">
      <xdr:nvSpPr>
        <xdr:cNvPr id="1556" name="Text Box 15">
          <a:extLst>
            <a:ext uri="{FF2B5EF4-FFF2-40B4-BE49-F238E27FC236}">
              <a16:creationId xmlns:a16="http://schemas.microsoft.com/office/drawing/2014/main" id="{0D77432B-24BD-4397-B41A-7D17DC4BBDC3}"/>
            </a:ext>
          </a:extLst>
        </xdr:cNvPr>
        <xdr:cNvSpPr txBox="1">
          <a:spLocks noChangeArrowheads="1"/>
        </xdr:cNvSpPr>
      </xdr:nvSpPr>
      <xdr:spPr bwMode="auto">
        <a:xfrm>
          <a:off x="3706091" y="4146261"/>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57" name="Text Box 16">
          <a:extLst>
            <a:ext uri="{FF2B5EF4-FFF2-40B4-BE49-F238E27FC236}">
              <a16:creationId xmlns:a16="http://schemas.microsoft.com/office/drawing/2014/main" id="{B4B468B0-9F52-46A6-BA3D-4B3342010BC2}"/>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58" name="Text Box 17">
          <a:extLst>
            <a:ext uri="{FF2B5EF4-FFF2-40B4-BE49-F238E27FC236}">
              <a16:creationId xmlns:a16="http://schemas.microsoft.com/office/drawing/2014/main" id="{F01B3B25-931A-4D9D-9C81-97D2F2148A8A}"/>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59" name="Text Box 18">
          <a:extLst>
            <a:ext uri="{FF2B5EF4-FFF2-40B4-BE49-F238E27FC236}">
              <a16:creationId xmlns:a16="http://schemas.microsoft.com/office/drawing/2014/main" id="{4753B3BB-3CD2-423E-9EA6-A16D857B5E57}"/>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1560" name="Text Box 19">
          <a:extLst>
            <a:ext uri="{FF2B5EF4-FFF2-40B4-BE49-F238E27FC236}">
              <a16:creationId xmlns:a16="http://schemas.microsoft.com/office/drawing/2014/main" id="{06CB2CD5-4D79-499B-A3AF-AAC6AA8408A3}"/>
            </a:ext>
          </a:extLst>
        </xdr:cNvPr>
        <xdr:cNvSpPr txBox="1">
          <a:spLocks noChangeArrowheads="1"/>
        </xdr:cNvSpPr>
      </xdr:nvSpPr>
      <xdr:spPr bwMode="auto">
        <a:xfrm>
          <a:off x="370609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23</xdr:row>
      <xdr:rowOff>504825</xdr:rowOff>
    </xdr:from>
    <xdr:ext cx="95250" cy="442269"/>
    <xdr:sp macro="" textlink="">
      <xdr:nvSpPr>
        <xdr:cNvPr id="1561" name="Text Box 15">
          <a:extLst>
            <a:ext uri="{FF2B5EF4-FFF2-40B4-BE49-F238E27FC236}">
              <a16:creationId xmlns:a16="http://schemas.microsoft.com/office/drawing/2014/main" id="{46CAB5E6-1473-4108-9ADC-3C9A7154BF64}"/>
            </a:ext>
          </a:extLst>
        </xdr:cNvPr>
        <xdr:cNvSpPr txBox="1">
          <a:spLocks noChangeArrowheads="1"/>
        </xdr:cNvSpPr>
      </xdr:nvSpPr>
      <xdr:spPr bwMode="auto">
        <a:xfrm>
          <a:off x="6768234" y="41462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62" name="Text Box 16">
          <a:extLst>
            <a:ext uri="{FF2B5EF4-FFF2-40B4-BE49-F238E27FC236}">
              <a16:creationId xmlns:a16="http://schemas.microsoft.com/office/drawing/2014/main" id="{457AB3BF-5D27-4DBD-BEE9-F5C5E5F8F662}"/>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63" name="Text Box 17">
          <a:extLst>
            <a:ext uri="{FF2B5EF4-FFF2-40B4-BE49-F238E27FC236}">
              <a16:creationId xmlns:a16="http://schemas.microsoft.com/office/drawing/2014/main" id="{12EE7C86-EBC5-4493-95C0-5B6F3992AD38}"/>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1564" name="Text Box 18">
          <a:extLst>
            <a:ext uri="{FF2B5EF4-FFF2-40B4-BE49-F238E27FC236}">
              <a16:creationId xmlns:a16="http://schemas.microsoft.com/office/drawing/2014/main" id="{61613A39-1DAE-4B49-9DFD-5C9253D8A141}"/>
            </a:ext>
          </a:extLst>
        </xdr:cNvPr>
        <xdr:cNvSpPr txBox="1">
          <a:spLocks noChangeArrowheads="1"/>
        </xdr:cNvSpPr>
      </xdr:nvSpPr>
      <xdr:spPr bwMode="auto">
        <a:xfrm>
          <a:off x="676823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65" name="Text Box 16">
          <a:extLst>
            <a:ext uri="{FF2B5EF4-FFF2-40B4-BE49-F238E27FC236}">
              <a16:creationId xmlns:a16="http://schemas.microsoft.com/office/drawing/2014/main" id="{B09074E0-1B62-4A61-8D28-80B3E620EB10}"/>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66" name="Text Box 17">
          <a:extLst>
            <a:ext uri="{FF2B5EF4-FFF2-40B4-BE49-F238E27FC236}">
              <a16:creationId xmlns:a16="http://schemas.microsoft.com/office/drawing/2014/main" id="{4027B645-8E7A-492D-A347-9C835B226CFC}"/>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67" name="Text Box 18">
          <a:extLst>
            <a:ext uri="{FF2B5EF4-FFF2-40B4-BE49-F238E27FC236}">
              <a16:creationId xmlns:a16="http://schemas.microsoft.com/office/drawing/2014/main" id="{D44228D8-26C4-4FC2-874E-79B3EDF2BB10}"/>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68" name="Text Box 19">
          <a:extLst>
            <a:ext uri="{FF2B5EF4-FFF2-40B4-BE49-F238E27FC236}">
              <a16:creationId xmlns:a16="http://schemas.microsoft.com/office/drawing/2014/main" id="{4281097B-CE1F-4EAE-8618-8F57171D1366}"/>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69" name="Text Box 16">
          <a:extLst>
            <a:ext uri="{FF2B5EF4-FFF2-40B4-BE49-F238E27FC236}">
              <a16:creationId xmlns:a16="http://schemas.microsoft.com/office/drawing/2014/main" id="{5C0200A8-9C10-44FC-B638-953AA25599CF}"/>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70" name="Text Box 17">
          <a:extLst>
            <a:ext uri="{FF2B5EF4-FFF2-40B4-BE49-F238E27FC236}">
              <a16:creationId xmlns:a16="http://schemas.microsoft.com/office/drawing/2014/main" id="{BD588144-5027-46E8-8783-66D0DCC7A667}"/>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71" name="Text Box 18">
          <a:extLst>
            <a:ext uri="{FF2B5EF4-FFF2-40B4-BE49-F238E27FC236}">
              <a16:creationId xmlns:a16="http://schemas.microsoft.com/office/drawing/2014/main" id="{78931F9B-6984-4CEB-BE78-C621405813ED}"/>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1572" name="Text Box 19">
          <a:extLst>
            <a:ext uri="{FF2B5EF4-FFF2-40B4-BE49-F238E27FC236}">
              <a16:creationId xmlns:a16="http://schemas.microsoft.com/office/drawing/2014/main" id="{8E62D781-6342-4F58-BAF1-42FB840B6DBF}"/>
            </a:ext>
          </a:extLst>
        </xdr:cNvPr>
        <xdr:cNvSpPr txBox="1">
          <a:spLocks noChangeArrowheads="1"/>
        </xdr:cNvSpPr>
      </xdr:nvSpPr>
      <xdr:spPr bwMode="auto">
        <a:xfrm>
          <a:off x="9615343"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48496"/>
    <xdr:sp macro="" textlink="">
      <xdr:nvSpPr>
        <xdr:cNvPr id="1573" name="Text Box 15">
          <a:extLst>
            <a:ext uri="{FF2B5EF4-FFF2-40B4-BE49-F238E27FC236}">
              <a16:creationId xmlns:a16="http://schemas.microsoft.com/office/drawing/2014/main" id="{9A730AA6-B09C-4931-B5D7-9B4E48762E3B}"/>
            </a:ext>
          </a:extLst>
        </xdr:cNvPr>
        <xdr:cNvSpPr txBox="1">
          <a:spLocks noChangeArrowheads="1"/>
        </xdr:cNvSpPr>
      </xdr:nvSpPr>
      <xdr:spPr bwMode="auto">
        <a:xfrm>
          <a:off x="3706091" y="4325793"/>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504825</xdr:rowOff>
    </xdr:from>
    <xdr:ext cx="95250" cy="442269"/>
    <xdr:sp macro="" textlink="">
      <xdr:nvSpPr>
        <xdr:cNvPr id="1574" name="Text Box 15">
          <a:extLst>
            <a:ext uri="{FF2B5EF4-FFF2-40B4-BE49-F238E27FC236}">
              <a16:creationId xmlns:a16="http://schemas.microsoft.com/office/drawing/2014/main" id="{66857527-B58D-4282-8AE1-A6B32C694DC1}"/>
            </a:ext>
          </a:extLst>
        </xdr:cNvPr>
        <xdr:cNvSpPr txBox="1">
          <a:spLocks noChangeArrowheads="1"/>
        </xdr:cNvSpPr>
      </xdr:nvSpPr>
      <xdr:spPr bwMode="auto">
        <a:xfrm>
          <a:off x="6768234" y="4325793"/>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504825</xdr:rowOff>
    </xdr:from>
    <xdr:ext cx="95250" cy="442269"/>
    <xdr:sp macro="" textlink="">
      <xdr:nvSpPr>
        <xdr:cNvPr id="1575" name="Text Box 15">
          <a:extLst>
            <a:ext uri="{FF2B5EF4-FFF2-40B4-BE49-F238E27FC236}">
              <a16:creationId xmlns:a16="http://schemas.microsoft.com/office/drawing/2014/main" id="{121D662A-258A-4E21-9FC5-E40A33C31DFD}"/>
            </a:ext>
          </a:extLst>
        </xdr:cNvPr>
        <xdr:cNvSpPr txBox="1">
          <a:spLocks noChangeArrowheads="1"/>
        </xdr:cNvSpPr>
      </xdr:nvSpPr>
      <xdr:spPr bwMode="auto">
        <a:xfrm>
          <a:off x="15690273" y="4325793"/>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213632"/>
    <xdr:sp macro="" textlink="">
      <xdr:nvSpPr>
        <xdr:cNvPr id="1576" name="Text Box 15">
          <a:extLst>
            <a:ext uri="{FF2B5EF4-FFF2-40B4-BE49-F238E27FC236}">
              <a16:creationId xmlns:a16="http://schemas.microsoft.com/office/drawing/2014/main" id="{FBEF3D98-BE6A-4C4C-ACFF-C85E56268F50}"/>
            </a:ext>
          </a:extLst>
        </xdr:cNvPr>
        <xdr:cNvSpPr txBox="1">
          <a:spLocks noChangeArrowheads="1"/>
        </xdr:cNvSpPr>
      </xdr:nvSpPr>
      <xdr:spPr bwMode="auto">
        <a:xfrm>
          <a:off x="3706091" y="432579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44331"/>
    <xdr:sp macro="" textlink="">
      <xdr:nvSpPr>
        <xdr:cNvPr id="1577" name="Text Box 15">
          <a:extLst>
            <a:ext uri="{FF2B5EF4-FFF2-40B4-BE49-F238E27FC236}">
              <a16:creationId xmlns:a16="http://schemas.microsoft.com/office/drawing/2014/main" id="{FF2D76C3-87AB-460D-AC91-4C25E407BED3}"/>
            </a:ext>
          </a:extLst>
        </xdr:cNvPr>
        <xdr:cNvSpPr txBox="1">
          <a:spLocks noChangeArrowheads="1"/>
        </xdr:cNvSpPr>
      </xdr:nvSpPr>
      <xdr:spPr bwMode="auto">
        <a:xfrm>
          <a:off x="3706091" y="4325793"/>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504825</xdr:rowOff>
    </xdr:from>
    <xdr:ext cx="95250" cy="213632"/>
    <xdr:sp macro="" textlink="">
      <xdr:nvSpPr>
        <xdr:cNvPr id="1578" name="Text Box 15">
          <a:extLst>
            <a:ext uri="{FF2B5EF4-FFF2-40B4-BE49-F238E27FC236}">
              <a16:creationId xmlns:a16="http://schemas.microsoft.com/office/drawing/2014/main" id="{80868FC0-3E98-46DC-88EB-E975E747B3AD}"/>
            </a:ext>
          </a:extLst>
        </xdr:cNvPr>
        <xdr:cNvSpPr txBox="1">
          <a:spLocks noChangeArrowheads="1"/>
        </xdr:cNvSpPr>
      </xdr:nvSpPr>
      <xdr:spPr bwMode="auto">
        <a:xfrm>
          <a:off x="6768234" y="432579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79" name="Text Box 16">
          <a:extLst>
            <a:ext uri="{FF2B5EF4-FFF2-40B4-BE49-F238E27FC236}">
              <a16:creationId xmlns:a16="http://schemas.microsoft.com/office/drawing/2014/main" id="{7592F477-4C97-414A-A590-635B1A3AFE97}"/>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80" name="Text Box 17">
          <a:extLst>
            <a:ext uri="{FF2B5EF4-FFF2-40B4-BE49-F238E27FC236}">
              <a16:creationId xmlns:a16="http://schemas.microsoft.com/office/drawing/2014/main" id="{D01B1E0C-8F64-4881-AFA0-1B4D7E1E41B1}"/>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81" name="Text Box 18">
          <a:extLst>
            <a:ext uri="{FF2B5EF4-FFF2-40B4-BE49-F238E27FC236}">
              <a16:creationId xmlns:a16="http://schemas.microsoft.com/office/drawing/2014/main" id="{1C2A6337-B65E-47BD-BC94-02E92A7D8C95}"/>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82" name="Text Box 19">
          <a:extLst>
            <a:ext uri="{FF2B5EF4-FFF2-40B4-BE49-F238E27FC236}">
              <a16:creationId xmlns:a16="http://schemas.microsoft.com/office/drawing/2014/main" id="{26620325-AFEB-4C14-8081-3CF1FD64AF86}"/>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83" name="Text Box 16">
          <a:extLst>
            <a:ext uri="{FF2B5EF4-FFF2-40B4-BE49-F238E27FC236}">
              <a16:creationId xmlns:a16="http://schemas.microsoft.com/office/drawing/2014/main" id="{AA87B871-F505-4134-B599-51106FE5BD56}"/>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84" name="Text Box 17">
          <a:extLst>
            <a:ext uri="{FF2B5EF4-FFF2-40B4-BE49-F238E27FC236}">
              <a16:creationId xmlns:a16="http://schemas.microsoft.com/office/drawing/2014/main" id="{6BF17569-B708-4124-9254-FC0A2735BC5C}"/>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85" name="Text Box 18">
          <a:extLst>
            <a:ext uri="{FF2B5EF4-FFF2-40B4-BE49-F238E27FC236}">
              <a16:creationId xmlns:a16="http://schemas.microsoft.com/office/drawing/2014/main" id="{E90EC142-046D-4C55-8A88-3EFD222516B7}"/>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86" name="Text Box 19">
          <a:extLst>
            <a:ext uri="{FF2B5EF4-FFF2-40B4-BE49-F238E27FC236}">
              <a16:creationId xmlns:a16="http://schemas.microsoft.com/office/drawing/2014/main" id="{1A3DDC16-72C3-40DB-BA8A-6EEA428914F4}"/>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1587" name="Text Box 16">
          <a:extLst>
            <a:ext uri="{FF2B5EF4-FFF2-40B4-BE49-F238E27FC236}">
              <a16:creationId xmlns:a16="http://schemas.microsoft.com/office/drawing/2014/main" id="{E27F9379-264B-4277-87B1-BAE005AC6595}"/>
            </a:ext>
          </a:extLst>
        </xdr:cNvPr>
        <xdr:cNvSpPr txBox="1">
          <a:spLocks noChangeArrowheads="1"/>
        </xdr:cNvSpPr>
      </xdr:nvSpPr>
      <xdr:spPr bwMode="auto">
        <a:xfrm>
          <a:off x="1569027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1588" name="Text Box 17">
          <a:extLst>
            <a:ext uri="{FF2B5EF4-FFF2-40B4-BE49-F238E27FC236}">
              <a16:creationId xmlns:a16="http://schemas.microsoft.com/office/drawing/2014/main" id="{B77FBF61-049B-4BAE-8398-3A47138B4909}"/>
            </a:ext>
          </a:extLst>
        </xdr:cNvPr>
        <xdr:cNvSpPr txBox="1">
          <a:spLocks noChangeArrowheads="1"/>
        </xdr:cNvSpPr>
      </xdr:nvSpPr>
      <xdr:spPr bwMode="auto">
        <a:xfrm>
          <a:off x="1569027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1589" name="Text Box 18">
          <a:extLst>
            <a:ext uri="{FF2B5EF4-FFF2-40B4-BE49-F238E27FC236}">
              <a16:creationId xmlns:a16="http://schemas.microsoft.com/office/drawing/2014/main" id="{7DC62485-9466-41A0-832E-4008323C14F7}"/>
            </a:ext>
          </a:extLst>
        </xdr:cNvPr>
        <xdr:cNvSpPr txBox="1">
          <a:spLocks noChangeArrowheads="1"/>
        </xdr:cNvSpPr>
      </xdr:nvSpPr>
      <xdr:spPr bwMode="auto">
        <a:xfrm>
          <a:off x="1569027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1590" name="Text Box 19">
          <a:extLst>
            <a:ext uri="{FF2B5EF4-FFF2-40B4-BE49-F238E27FC236}">
              <a16:creationId xmlns:a16="http://schemas.microsoft.com/office/drawing/2014/main" id="{8861D871-CF73-4087-9F3D-3E27A95BF75B}"/>
            </a:ext>
          </a:extLst>
        </xdr:cNvPr>
        <xdr:cNvSpPr txBox="1">
          <a:spLocks noChangeArrowheads="1"/>
        </xdr:cNvSpPr>
      </xdr:nvSpPr>
      <xdr:spPr bwMode="auto">
        <a:xfrm>
          <a:off x="1569027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91" name="Text Box 16">
          <a:extLst>
            <a:ext uri="{FF2B5EF4-FFF2-40B4-BE49-F238E27FC236}">
              <a16:creationId xmlns:a16="http://schemas.microsoft.com/office/drawing/2014/main" id="{77E2D468-7A6F-4130-9FB6-9B0A049A50FF}"/>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92" name="Text Box 17">
          <a:extLst>
            <a:ext uri="{FF2B5EF4-FFF2-40B4-BE49-F238E27FC236}">
              <a16:creationId xmlns:a16="http://schemas.microsoft.com/office/drawing/2014/main" id="{E6A589EB-309F-481E-AF6D-8A370FE72D22}"/>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93" name="Text Box 18">
          <a:extLst>
            <a:ext uri="{FF2B5EF4-FFF2-40B4-BE49-F238E27FC236}">
              <a16:creationId xmlns:a16="http://schemas.microsoft.com/office/drawing/2014/main" id="{14F9D488-B9C6-443D-98E4-B10137242390}"/>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1594" name="Text Box 19">
          <a:extLst>
            <a:ext uri="{FF2B5EF4-FFF2-40B4-BE49-F238E27FC236}">
              <a16:creationId xmlns:a16="http://schemas.microsoft.com/office/drawing/2014/main" id="{723ED325-F8CF-4306-81EC-FB87639D7BF9}"/>
            </a:ext>
          </a:extLst>
        </xdr:cNvPr>
        <xdr:cNvSpPr txBox="1">
          <a:spLocks noChangeArrowheads="1"/>
        </xdr:cNvSpPr>
      </xdr:nvSpPr>
      <xdr:spPr bwMode="auto">
        <a:xfrm>
          <a:off x="3706091"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95" name="Text Box 16">
          <a:extLst>
            <a:ext uri="{FF2B5EF4-FFF2-40B4-BE49-F238E27FC236}">
              <a16:creationId xmlns:a16="http://schemas.microsoft.com/office/drawing/2014/main" id="{B3234C51-08EB-469B-A4DD-1B9642E2E1A9}"/>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96" name="Text Box 17">
          <a:extLst>
            <a:ext uri="{FF2B5EF4-FFF2-40B4-BE49-F238E27FC236}">
              <a16:creationId xmlns:a16="http://schemas.microsoft.com/office/drawing/2014/main" id="{18DA1026-19D7-4C9D-BC31-3F650D8490B6}"/>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1597" name="Text Box 18">
          <a:extLst>
            <a:ext uri="{FF2B5EF4-FFF2-40B4-BE49-F238E27FC236}">
              <a16:creationId xmlns:a16="http://schemas.microsoft.com/office/drawing/2014/main" id="{F067DF14-EF9D-4E2B-9EFB-DD4E6C664FEB}"/>
            </a:ext>
          </a:extLst>
        </xdr:cNvPr>
        <xdr:cNvSpPr txBox="1">
          <a:spLocks noChangeArrowheads="1"/>
        </xdr:cNvSpPr>
      </xdr:nvSpPr>
      <xdr:spPr bwMode="auto">
        <a:xfrm>
          <a:off x="6768234"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598" name="Text Box 16">
          <a:extLst>
            <a:ext uri="{FF2B5EF4-FFF2-40B4-BE49-F238E27FC236}">
              <a16:creationId xmlns:a16="http://schemas.microsoft.com/office/drawing/2014/main" id="{0040CC2D-1486-43DE-928C-C0966C26731F}"/>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599" name="Text Box 17">
          <a:extLst>
            <a:ext uri="{FF2B5EF4-FFF2-40B4-BE49-F238E27FC236}">
              <a16:creationId xmlns:a16="http://schemas.microsoft.com/office/drawing/2014/main" id="{235497A7-E1A0-4337-B5D7-9F1D654DB758}"/>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0" name="Text Box 18">
          <a:extLst>
            <a:ext uri="{FF2B5EF4-FFF2-40B4-BE49-F238E27FC236}">
              <a16:creationId xmlns:a16="http://schemas.microsoft.com/office/drawing/2014/main" id="{228D0AAD-1963-410D-8AE4-AF4A5C66DF03}"/>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1" name="Text Box 19">
          <a:extLst>
            <a:ext uri="{FF2B5EF4-FFF2-40B4-BE49-F238E27FC236}">
              <a16:creationId xmlns:a16="http://schemas.microsoft.com/office/drawing/2014/main" id="{255D6614-745E-4A7C-A57F-902AB7D5B220}"/>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2" name="Text Box 16">
          <a:extLst>
            <a:ext uri="{FF2B5EF4-FFF2-40B4-BE49-F238E27FC236}">
              <a16:creationId xmlns:a16="http://schemas.microsoft.com/office/drawing/2014/main" id="{71535F2F-28AF-499B-B5DD-F1E2CA6548C9}"/>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3" name="Text Box 17">
          <a:extLst>
            <a:ext uri="{FF2B5EF4-FFF2-40B4-BE49-F238E27FC236}">
              <a16:creationId xmlns:a16="http://schemas.microsoft.com/office/drawing/2014/main" id="{8DDD459A-6E93-4B13-9B5E-4F3900E5D943}"/>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4" name="Text Box 18">
          <a:extLst>
            <a:ext uri="{FF2B5EF4-FFF2-40B4-BE49-F238E27FC236}">
              <a16:creationId xmlns:a16="http://schemas.microsoft.com/office/drawing/2014/main" id="{7B10EA4C-1988-490F-8717-C0D4FFD4160B}"/>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1605" name="Text Box 19">
          <a:extLst>
            <a:ext uri="{FF2B5EF4-FFF2-40B4-BE49-F238E27FC236}">
              <a16:creationId xmlns:a16="http://schemas.microsoft.com/office/drawing/2014/main" id="{E1B6476D-255D-41A0-A7E8-B8251227CE1D}"/>
            </a:ext>
          </a:extLst>
        </xdr:cNvPr>
        <xdr:cNvSpPr txBox="1">
          <a:spLocks noChangeArrowheads="1"/>
        </xdr:cNvSpPr>
      </xdr:nvSpPr>
      <xdr:spPr bwMode="auto">
        <a:xfrm>
          <a:off x="9615343" y="467590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06" name="Text Box 16">
          <a:extLst>
            <a:ext uri="{FF2B5EF4-FFF2-40B4-BE49-F238E27FC236}">
              <a16:creationId xmlns:a16="http://schemas.microsoft.com/office/drawing/2014/main" id="{27DBA62A-A187-446E-856B-0408E5650C55}"/>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07" name="Text Box 17">
          <a:extLst>
            <a:ext uri="{FF2B5EF4-FFF2-40B4-BE49-F238E27FC236}">
              <a16:creationId xmlns:a16="http://schemas.microsoft.com/office/drawing/2014/main" id="{127D5FCA-3C75-40CC-9951-00A08B419B1B}"/>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08" name="Text Box 18">
          <a:extLst>
            <a:ext uri="{FF2B5EF4-FFF2-40B4-BE49-F238E27FC236}">
              <a16:creationId xmlns:a16="http://schemas.microsoft.com/office/drawing/2014/main" id="{29E3D086-F282-4ABE-8569-A05657DB1CB2}"/>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09" name="Text Box 19">
          <a:extLst>
            <a:ext uri="{FF2B5EF4-FFF2-40B4-BE49-F238E27FC236}">
              <a16:creationId xmlns:a16="http://schemas.microsoft.com/office/drawing/2014/main" id="{7AEDF135-6564-45D4-AC92-A0910EF62D23}"/>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61691"/>
    <xdr:sp macro="" textlink="">
      <xdr:nvSpPr>
        <xdr:cNvPr id="1610" name="Text Box 15">
          <a:extLst>
            <a:ext uri="{FF2B5EF4-FFF2-40B4-BE49-F238E27FC236}">
              <a16:creationId xmlns:a16="http://schemas.microsoft.com/office/drawing/2014/main" id="{1412B394-D3CC-4AB9-843F-1071280087AE}"/>
            </a:ext>
          </a:extLst>
        </xdr:cNvPr>
        <xdr:cNvSpPr txBox="1">
          <a:spLocks noChangeArrowheads="1"/>
        </xdr:cNvSpPr>
      </xdr:nvSpPr>
      <xdr:spPr bwMode="auto">
        <a:xfrm>
          <a:off x="3710214" y="3800475"/>
          <a:ext cx="95250" cy="46169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11" name="Text Box 16">
          <a:extLst>
            <a:ext uri="{FF2B5EF4-FFF2-40B4-BE49-F238E27FC236}">
              <a16:creationId xmlns:a16="http://schemas.microsoft.com/office/drawing/2014/main" id="{DB9A8FF1-C79A-4305-9D77-28C1D12AE027}"/>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12" name="Text Box 17">
          <a:extLst>
            <a:ext uri="{FF2B5EF4-FFF2-40B4-BE49-F238E27FC236}">
              <a16:creationId xmlns:a16="http://schemas.microsoft.com/office/drawing/2014/main" id="{A2C2C059-9238-41E9-A304-FAECAA307837}"/>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13" name="Text Box 18">
          <a:extLst>
            <a:ext uri="{FF2B5EF4-FFF2-40B4-BE49-F238E27FC236}">
              <a16:creationId xmlns:a16="http://schemas.microsoft.com/office/drawing/2014/main" id="{3781FA22-9C98-49F8-8B15-AF3ABC485DC0}"/>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14" name="Text Box 19">
          <a:extLst>
            <a:ext uri="{FF2B5EF4-FFF2-40B4-BE49-F238E27FC236}">
              <a16:creationId xmlns:a16="http://schemas.microsoft.com/office/drawing/2014/main" id="{F83D04CF-01C4-4572-8D27-4661FB5EC125}"/>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504825</xdr:rowOff>
    </xdr:from>
    <xdr:ext cx="95250" cy="442269"/>
    <xdr:sp macro="" textlink="">
      <xdr:nvSpPr>
        <xdr:cNvPr id="1615" name="Text Box 15">
          <a:extLst>
            <a:ext uri="{FF2B5EF4-FFF2-40B4-BE49-F238E27FC236}">
              <a16:creationId xmlns:a16="http://schemas.microsoft.com/office/drawing/2014/main" id="{DA7F112F-2078-4C4B-8BC8-B4B74D7CC72C}"/>
            </a:ext>
          </a:extLst>
        </xdr:cNvPr>
        <xdr:cNvSpPr txBox="1">
          <a:spLocks noChangeArrowheads="1"/>
        </xdr:cNvSpPr>
      </xdr:nvSpPr>
      <xdr:spPr bwMode="auto">
        <a:xfrm>
          <a:off x="6555468" y="3800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1616" name="Text Box 16">
          <a:extLst>
            <a:ext uri="{FF2B5EF4-FFF2-40B4-BE49-F238E27FC236}">
              <a16:creationId xmlns:a16="http://schemas.microsoft.com/office/drawing/2014/main" id="{59823262-3FEB-4553-91E8-D315770CF2CA}"/>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1617" name="Text Box 17">
          <a:extLst>
            <a:ext uri="{FF2B5EF4-FFF2-40B4-BE49-F238E27FC236}">
              <a16:creationId xmlns:a16="http://schemas.microsoft.com/office/drawing/2014/main" id="{B2E70B7B-99DD-4BB6-976F-1F05840041AC}"/>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1618" name="Text Box 18">
          <a:extLst>
            <a:ext uri="{FF2B5EF4-FFF2-40B4-BE49-F238E27FC236}">
              <a16:creationId xmlns:a16="http://schemas.microsoft.com/office/drawing/2014/main" id="{7468E110-680B-4F91-9A77-DBE57A321733}"/>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1619" name="Text Box 19">
          <a:extLst>
            <a:ext uri="{FF2B5EF4-FFF2-40B4-BE49-F238E27FC236}">
              <a16:creationId xmlns:a16="http://schemas.microsoft.com/office/drawing/2014/main" id="{F16393AB-EA07-48AA-855D-85DCA4A2AB70}"/>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504825</xdr:rowOff>
    </xdr:from>
    <xdr:ext cx="95250" cy="442269"/>
    <xdr:sp macro="" textlink="">
      <xdr:nvSpPr>
        <xdr:cNvPr id="1620" name="Text Box 15">
          <a:extLst>
            <a:ext uri="{FF2B5EF4-FFF2-40B4-BE49-F238E27FC236}">
              <a16:creationId xmlns:a16="http://schemas.microsoft.com/office/drawing/2014/main" id="{C39790C6-A6D5-4106-84A7-5495225FC3EB}"/>
            </a:ext>
          </a:extLst>
        </xdr:cNvPr>
        <xdr:cNvSpPr txBox="1">
          <a:spLocks noChangeArrowheads="1"/>
        </xdr:cNvSpPr>
      </xdr:nvSpPr>
      <xdr:spPr bwMode="auto">
        <a:xfrm>
          <a:off x="15475857" y="3800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31</xdr:row>
      <xdr:rowOff>504825</xdr:rowOff>
    </xdr:from>
    <xdr:ext cx="95250" cy="444014"/>
    <xdr:sp macro="" textlink="">
      <xdr:nvSpPr>
        <xdr:cNvPr id="1621" name="Text Box 15">
          <a:extLst>
            <a:ext uri="{FF2B5EF4-FFF2-40B4-BE49-F238E27FC236}">
              <a16:creationId xmlns:a16="http://schemas.microsoft.com/office/drawing/2014/main" id="{8E8B2DC0-9461-4C4F-A476-1A1ECF70C124}"/>
            </a:ext>
          </a:extLst>
        </xdr:cNvPr>
        <xdr:cNvSpPr txBox="1">
          <a:spLocks noChangeArrowheads="1"/>
        </xdr:cNvSpPr>
      </xdr:nvSpPr>
      <xdr:spPr bwMode="auto">
        <a:xfrm>
          <a:off x="3710214" y="3612696"/>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22" name="Text Box 16">
          <a:extLst>
            <a:ext uri="{FF2B5EF4-FFF2-40B4-BE49-F238E27FC236}">
              <a16:creationId xmlns:a16="http://schemas.microsoft.com/office/drawing/2014/main" id="{E1DD7180-8A35-4B88-9494-7D1BFBBFDECF}"/>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23" name="Text Box 17">
          <a:extLst>
            <a:ext uri="{FF2B5EF4-FFF2-40B4-BE49-F238E27FC236}">
              <a16:creationId xmlns:a16="http://schemas.microsoft.com/office/drawing/2014/main" id="{844412B3-5C1A-49C2-BFB1-6D316214C821}"/>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24" name="Text Box 18">
          <a:extLst>
            <a:ext uri="{FF2B5EF4-FFF2-40B4-BE49-F238E27FC236}">
              <a16:creationId xmlns:a16="http://schemas.microsoft.com/office/drawing/2014/main" id="{5C0D1B44-DCAD-4858-95BB-C02178B1979E}"/>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1625" name="Text Box 19">
          <a:extLst>
            <a:ext uri="{FF2B5EF4-FFF2-40B4-BE49-F238E27FC236}">
              <a16:creationId xmlns:a16="http://schemas.microsoft.com/office/drawing/2014/main" id="{301ED08A-52EC-47CD-BEAA-1F3C6D213BE1}"/>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213632"/>
    <xdr:sp macro="" textlink="">
      <xdr:nvSpPr>
        <xdr:cNvPr id="1626" name="Text Box 15">
          <a:extLst>
            <a:ext uri="{FF2B5EF4-FFF2-40B4-BE49-F238E27FC236}">
              <a16:creationId xmlns:a16="http://schemas.microsoft.com/office/drawing/2014/main" id="{E168CF8E-4FDC-48CE-80CE-5712AFBE95B9}"/>
            </a:ext>
          </a:extLst>
        </xdr:cNvPr>
        <xdr:cNvSpPr txBox="1">
          <a:spLocks noChangeArrowheads="1"/>
        </xdr:cNvSpPr>
      </xdr:nvSpPr>
      <xdr:spPr bwMode="auto">
        <a:xfrm>
          <a:off x="3710214" y="38004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44331"/>
    <xdr:sp macro="" textlink="">
      <xdr:nvSpPr>
        <xdr:cNvPr id="1627" name="Text Box 15">
          <a:extLst>
            <a:ext uri="{FF2B5EF4-FFF2-40B4-BE49-F238E27FC236}">
              <a16:creationId xmlns:a16="http://schemas.microsoft.com/office/drawing/2014/main" id="{7B7EC614-2E99-480C-BD2E-8BFBC3F97926}"/>
            </a:ext>
          </a:extLst>
        </xdr:cNvPr>
        <xdr:cNvSpPr txBox="1">
          <a:spLocks noChangeArrowheads="1"/>
        </xdr:cNvSpPr>
      </xdr:nvSpPr>
      <xdr:spPr bwMode="auto">
        <a:xfrm>
          <a:off x="3710214" y="3800475"/>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31</xdr:row>
      <xdr:rowOff>504825</xdr:rowOff>
    </xdr:from>
    <xdr:ext cx="95250" cy="442269"/>
    <xdr:sp macro="" textlink="">
      <xdr:nvSpPr>
        <xdr:cNvPr id="1628" name="Text Box 15">
          <a:extLst>
            <a:ext uri="{FF2B5EF4-FFF2-40B4-BE49-F238E27FC236}">
              <a16:creationId xmlns:a16="http://schemas.microsoft.com/office/drawing/2014/main" id="{2C4CE3A4-49E9-4FF5-AF0D-8CE5954FB49B}"/>
            </a:ext>
          </a:extLst>
        </xdr:cNvPr>
        <xdr:cNvSpPr txBox="1">
          <a:spLocks noChangeArrowheads="1"/>
        </xdr:cNvSpPr>
      </xdr:nvSpPr>
      <xdr:spPr bwMode="auto">
        <a:xfrm>
          <a:off x="6555468" y="3612696"/>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29" name="Text Box 16">
          <a:extLst>
            <a:ext uri="{FF2B5EF4-FFF2-40B4-BE49-F238E27FC236}">
              <a16:creationId xmlns:a16="http://schemas.microsoft.com/office/drawing/2014/main" id="{6414322D-2FFB-44DA-B2C6-99FF6E9A5825}"/>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30" name="Text Box 17">
          <a:extLst>
            <a:ext uri="{FF2B5EF4-FFF2-40B4-BE49-F238E27FC236}">
              <a16:creationId xmlns:a16="http://schemas.microsoft.com/office/drawing/2014/main" id="{50A7B3A1-FA6B-4CE1-ADDB-CAFB29E8B8AC}"/>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1631" name="Text Box 18">
          <a:extLst>
            <a:ext uri="{FF2B5EF4-FFF2-40B4-BE49-F238E27FC236}">
              <a16:creationId xmlns:a16="http://schemas.microsoft.com/office/drawing/2014/main" id="{AB1DE6DB-40FD-463A-959E-150B85C533E2}"/>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504825</xdr:rowOff>
    </xdr:from>
    <xdr:ext cx="95250" cy="213632"/>
    <xdr:sp macro="" textlink="">
      <xdr:nvSpPr>
        <xdr:cNvPr id="1632" name="Text Box 15">
          <a:extLst>
            <a:ext uri="{FF2B5EF4-FFF2-40B4-BE49-F238E27FC236}">
              <a16:creationId xmlns:a16="http://schemas.microsoft.com/office/drawing/2014/main" id="{54790E5C-A57A-4D2D-B7CC-05F86DB8442B}"/>
            </a:ext>
          </a:extLst>
        </xdr:cNvPr>
        <xdr:cNvSpPr txBox="1">
          <a:spLocks noChangeArrowheads="1"/>
        </xdr:cNvSpPr>
      </xdr:nvSpPr>
      <xdr:spPr bwMode="auto">
        <a:xfrm>
          <a:off x="6555468" y="38004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3" name="Text Box 16">
          <a:extLst>
            <a:ext uri="{FF2B5EF4-FFF2-40B4-BE49-F238E27FC236}">
              <a16:creationId xmlns:a16="http://schemas.microsoft.com/office/drawing/2014/main" id="{EEC83748-1B3F-473B-A67E-9F3E3ADE14F3}"/>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4" name="Text Box 17">
          <a:extLst>
            <a:ext uri="{FF2B5EF4-FFF2-40B4-BE49-F238E27FC236}">
              <a16:creationId xmlns:a16="http://schemas.microsoft.com/office/drawing/2014/main" id="{30DA2991-3477-4E5C-AF4A-B4075A31ED74}"/>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5" name="Text Box 18">
          <a:extLst>
            <a:ext uri="{FF2B5EF4-FFF2-40B4-BE49-F238E27FC236}">
              <a16:creationId xmlns:a16="http://schemas.microsoft.com/office/drawing/2014/main" id="{2860D349-913B-482E-BB67-AFC2952CA372}"/>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6" name="Text Box 19">
          <a:extLst>
            <a:ext uri="{FF2B5EF4-FFF2-40B4-BE49-F238E27FC236}">
              <a16:creationId xmlns:a16="http://schemas.microsoft.com/office/drawing/2014/main" id="{04BE7F07-C784-44CD-B8F8-64732852E22B}"/>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7" name="Text Box 16">
          <a:extLst>
            <a:ext uri="{FF2B5EF4-FFF2-40B4-BE49-F238E27FC236}">
              <a16:creationId xmlns:a16="http://schemas.microsoft.com/office/drawing/2014/main" id="{A05253B8-45E2-414B-BBB1-F8FFDEAC68A4}"/>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8" name="Text Box 17">
          <a:extLst>
            <a:ext uri="{FF2B5EF4-FFF2-40B4-BE49-F238E27FC236}">
              <a16:creationId xmlns:a16="http://schemas.microsoft.com/office/drawing/2014/main" id="{95C47D64-0DCA-4C63-A54A-129A3814C2BE}"/>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39" name="Text Box 18">
          <a:extLst>
            <a:ext uri="{FF2B5EF4-FFF2-40B4-BE49-F238E27FC236}">
              <a16:creationId xmlns:a16="http://schemas.microsoft.com/office/drawing/2014/main" id="{C2E1DE94-65D6-4A67-9FA6-E58EA115BF76}"/>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1640" name="Text Box 19">
          <a:extLst>
            <a:ext uri="{FF2B5EF4-FFF2-40B4-BE49-F238E27FC236}">
              <a16:creationId xmlns:a16="http://schemas.microsoft.com/office/drawing/2014/main" id="{9E95B9FA-5D23-43FB-9984-E80091C3CBDC}"/>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41" name="Text Box 16">
          <a:extLst>
            <a:ext uri="{FF2B5EF4-FFF2-40B4-BE49-F238E27FC236}">
              <a16:creationId xmlns:a16="http://schemas.microsoft.com/office/drawing/2014/main" id="{83750FB9-4755-40C3-B19E-2F03AFCA4222}"/>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42" name="Text Box 17">
          <a:extLst>
            <a:ext uri="{FF2B5EF4-FFF2-40B4-BE49-F238E27FC236}">
              <a16:creationId xmlns:a16="http://schemas.microsoft.com/office/drawing/2014/main" id="{24524B73-93C5-44D4-A406-68E15F665A08}"/>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43" name="Text Box 18">
          <a:extLst>
            <a:ext uri="{FF2B5EF4-FFF2-40B4-BE49-F238E27FC236}">
              <a16:creationId xmlns:a16="http://schemas.microsoft.com/office/drawing/2014/main" id="{66096F3A-CAD9-4335-AF25-28025DEEDBDC}"/>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44" name="Text Box 19">
          <a:extLst>
            <a:ext uri="{FF2B5EF4-FFF2-40B4-BE49-F238E27FC236}">
              <a16:creationId xmlns:a16="http://schemas.microsoft.com/office/drawing/2014/main" id="{A2FC7731-36F7-4294-B4EF-CEADA09DD20C}"/>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45" name="Text Box 16">
          <a:extLst>
            <a:ext uri="{FF2B5EF4-FFF2-40B4-BE49-F238E27FC236}">
              <a16:creationId xmlns:a16="http://schemas.microsoft.com/office/drawing/2014/main" id="{C8A659F4-33BB-4C2E-B042-168B7CAD21DC}"/>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46" name="Text Box 17">
          <a:extLst>
            <a:ext uri="{FF2B5EF4-FFF2-40B4-BE49-F238E27FC236}">
              <a16:creationId xmlns:a16="http://schemas.microsoft.com/office/drawing/2014/main" id="{42F7E8E5-76E9-40FD-8D87-61AE78E07CB3}"/>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47" name="Text Box 18">
          <a:extLst>
            <a:ext uri="{FF2B5EF4-FFF2-40B4-BE49-F238E27FC236}">
              <a16:creationId xmlns:a16="http://schemas.microsoft.com/office/drawing/2014/main" id="{CC8C9B9C-F986-4B31-9AA0-B07471D30F58}"/>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48" name="Text Box 19">
          <a:extLst>
            <a:ext uri="{FF2B5EF4-FFF2-40B4-BE49-F238E27FC236}">
              <a16:creationId xmlns:a16="http://schemas.microsoft.com/office/drawing/2014/main" id="{39BB9AAF-4B0B-4860-A1D8-6F8EEBFD9107}"/>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1649" name="Text Box 16">
          <a:extLst>
            <a:ext uri="{FF2B5EF4-FFF2-40B4-BE49-F238E27FC236}">
              <a16:creationId xmlns:a16="http://schemas.microsoft.com/office/drawing/2014/main" id="{D21837B3-3831-4CA4-8EF6-40F3C800F24F}"/>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1650" name="Text Box 17">
          <a:extLst>
            <a:ext uri="{FF2B5EF4-FFF2-40B4-BE49-F238E27FC236}">
              <a16:creationId xmlns:a16="http://schemas.microsoft.com/office/drawing/2014/main" id="{0114841F-BBF4-461A-84AA-ECE530573A6F}"/>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1651" name="Text Box 18">
          <a:extLst>
            <a:ext uri="{FF2B5EF4-FFF2-40B4-BE49-F238E27FC236}">
              <a16:creationId xmlns:a16="http://schemas.microsoft.com/office/drawing/2014/main" id="{67CB7E94-6C62-4054-8A95-B262275A7C53}"/>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1652" name="Text Box 19">
          <a:extLst>
            <a:ext uri="{FF2B5EF4-FFF2-40B4-BE49-F238E27FC236}">
              <a16:creationId xmlns:a16="http://schemas.microsoft.com/office/drawing/2014/main" id="{C1141003-FBF7-4DE0-BB74-6F5A2C75B874}"/>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35</xdr:row>
      <xdr:rowOff>504825</xdr:rowOff>
    </xdr:from>
    <xdr:ext cx="95250" cy="444014"/>
    <xdr:sp macro="" textlink="">
      <xdr:nvSpPr>
        <xdr:cNvPr id="1653" name="Text Box 15">
          <a:extLst>
            <a:ext uri="{FF2B5EF4-FFF2-40B4-BE49-F238E27FC236}">
              <a16:creationId xmlns:a16="http://schemas.microsoft.com/office/drawing/2014/main" id="{06A0F2D0-9912-4DB0-BE46-5406F39B9EC2}"/>
            </a:ext>
          </a:extLst>
        </xdr:cNvPr>
        <xdr:cNvSpPr txBox="1">
          <a:spLocks noChangeArrowheads="1"/>
        </xdr:cNvSpPr>
      </xdr:nvSpPr>
      <xdr:spPr bwMode="auto">
        <a:xfrm>
          <a:off x="3710214" y="4156982"/>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54" name="Text Box 16">
          <a:extLst>
            <a:ext uri="{FF2B5EF4-FFF2-40B4-BE49-F238E27FC236}">
              <a16:creationId xmlns:a16="http://schemas.microsoft.com/office/drawing/2014/main" id="{6BE32E41-E383-46B1-9077-F0F1F58DCCF3}"/>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55" name="Text Box 17">
          <a:extLst>
            <a:ext uri="{FF2B5EF4-FFF2-40B4-BE49-F238E27FC236}">
              <a16:creationId xmlns:a16="http://schemas.microsoft.com/office/drawing/2014/main" id="{E3DAAACA-FC78-4129-BBF8-7A1C9A337B24}"/>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56" name="Text Box 18">
          <a:extLst>
            <a:ext uri="{FF2B5EF4-FFF2-40B4-BE49-F238E27FC236}">
              <a16:creationId xmlns:a16="http://schemas.microsoft.com/office/drawing/2014/main" id="{9C3E43EF-2988-4CA1-805A-7B870010343F}"/>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1657" name="Text Box 19">
          <a:extLst>
            <a:ext uri="{FF2B5EF4-FFF2-40B4-BE49-F238E27FC236}">
              <a16:creationId xmlns:a16="http://schemas.microsoft.com/office/drawing/2014/main" id="{2D1BE19D-EF45-495C-9B7B-E2BB310C08C1}"/>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35</xdr:row>
      <xdr:rowOff>504825</xdr:rowOff>
    </xdr:from>
    <xdr:ext cx="95250" cy="442269"/>
    <xdr:sp macro="" textlink="">
      <xdr:nvSpPr>
        <xdr:cNvPr id="1658" name="Text Box 15">
          <a:extLst>
            <a:ext uri="{FF2B5EF4-FFF2-40B4-BE49-F238E27FC236}">
              <a16:creationId xmlns:a16="http://schemas.microsoft.com/office/drawing/2014/main" id="{45E645C3-1E97-43F8-89A0-8B7B9E01ACC0}"/>
            </a:ext>
          </a:extLst>
        </xdr:cNvPr>
        <xdr:cNvSpPr txBox="1">
          <a:spLocks noChangeArrowheads="1"/>
        </xdr:cNvSpPr>
      </xdr:nvSpPr>
      <xdr:spPr bwMode="auto">
        <a:xfrm>
          <a:off x="6555468" y="415698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59" name="Text Box 16">
          <a:extLst>
            <a:ext uri="{FF2B5EF4-FFF2-40B4-BE49-F238E27FC236}">
              <a16:creationId xmlns:a16="http://schemas.microsoft.com/office/drawing/2014/main" id="{81FA51E0-70F4-45CA-9A00-604A44F4DA1B}"/>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60" name="Text Box 17">
          <a:extLst>
            <a:ext uri="{FF2B5EF4-FFF2-40B4-BE49-F238E27FC236}">
              <a16:creationId xmlns:a16="http://schemas.microsoft.com/office/drawing/2014/main" id="{9A408680-E8C5-40B4-A1C0-A7E2A0227DE9}"/>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1661" name="Text Box 18">
          <a:extLst>
            <a:ext uri="{FF2B5EF4-FFF2-40B4-BE49-F238E27FC236}">
              <a16:creationId xmlns:a16="http://schemas.microsoft.com/office/drawing/2014/main" id="{76D68A74-4061-4475-8A3E-C8008C2BF9F0}"/>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2" name="Text Box 16">
          <a:extLst>
            <a:ext uri="{FF2B5EF4-FFF2-40B4-BE49-F238E27FC236}">
              <a16:creationId xmlns:a16="http://schemas.microsoft.com/office/drawing/2014/main" id="{6D191F1B-8E28-4590-B09C-7880DC0BD6C6}"/>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3" name="Text Box 17">
          <a:extLst>
            <a:ext uri="{FF2B5EF4-FFF2-40B4-BE49-F238E27FC236}">
              <a16:creationId xmlns:a16="http://schemas.microsoft.com/office/drawing/2014/main" id="{3C149710-8BF2-430C-AD5E-EB786E596EAE}"/>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4" name="Text Box 18">
          <a:extLst>
            <a:ext uri="{FF2B5EF4-FFF2-40B4-BE49-F238E27FC236}">
              <a16:creationId xmlns:a16="http://schemas.microsoft.com/office/drawing/2014/main" id="{2FF4C6FA-3296-4FE8-89D2-9EF3B02C7D90}"/>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5" name="Text Box 19">
          <a:extLst>
            <a:ext uri="{FF2B5EF4-FFF2-40B4-BE49-F238E27FC236}">
              <a16:creationId xmlns:a16="http://schemas.microsoft.com/office/drawing/2014/main" id="{90A49E4C-31BC-4763-B7B0-1BFCC0B8F94C}"/>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6" name="Text Box 16">
          <a:extLst>
            <a:ext uri="{FF2B5EF4-FFF2-40B4-BE49-F238E27FC236}">
              <a16:creationId xmlns:a16="http://schemas.microsoft.com/office/drawing/2014/main" id="{33587A3F-094F-4FA5-B469-CC9300905905}"/>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7" name="Text Box 17">
          <a:extLst>
            <a:ext uri="{FF2B5EF4-FFF2-40B4-BE49-F238E27FC236}">
              <a16:creationId xmlns:a16="http://schemas.microsoft.com/office/drawing/2014/main" id="{10D2993A-AE64-4388-8BC6-BCEE0A47FA9F}"/>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8" name="Text Box 18">
          <a:extLst>
            <a:ext uri="{FF2B5EF4-FFF2-40B4-BE49-F238E27FC236}">
              <a16:creationId xmlns:a16="http://schemas.microsoft.com/office/drawing/2014/main" id="{86195BAB-7869-4D3B-B86A-296AF858E9EE}"/>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1669" name="Text Box 19">
          <a:extLst>
            <a:ext uri="{FF2B5EF4-FFF2-40B4-BE49-F238E27FC236}">
              <a16:creationId xmlns:a16="http://schemas.microsoft.com/office/drawing/2014/main" id="{D4DDD01A-976D-4F12-81D9-061D164B73E2}"/>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48496"/>
    <xdr:sp macro="" textlink="">
      <xdr:nvSpPr>
        <xdr:cNvPr id="1670" name="Text Box 15">
          <a:extLst>
            <a:ext uri="{FF2B5EF4-FFF2-40B4-BE49-F238E27FC236}">
              <a16:creationId xmlns:a16="http://schemas.microsoft.com/office/drawing/2014/main" id="{8776B3DC-1BC0-483B-84C9-4DE4B34974FE}"/>
            </a:ext>
          </a:extLst>
        </xdr:cNvPr>
        <xdr:cNvSpPr txBox="1">
          <a:spLocks noChangeArrowheads="1"/>
        </xdr:cNvSpPr>
      </xdr:nvSpPr>
      <xdr:spPr bwMode="auto">
        <a:xfrm>
          <a:off x="3710214" y="434476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504825</xdr:rowOff>
    </xdr:from>
    <xdr:ext cx="95250" cy="442269"/>
    <xdr:sp macro="" textlink="">
      <xdr:nvSpPr>
        <xdr:cNvPr id="1671" name="Text Box 15">
          <a:extLst>
            <a:ext uri="{FF2B5EF4-FFF2-40B4-BE49-F238E27FC236}">
              <a16:creationId xmlns:a16="http://schemas.microsoft.com/office/drawing/2014/main" id="{7860BEC5-5627-48B8-A69B-E95CD058244A}"/>
            </a:ext>
          </a:extLst>
        </xdr:cNvPr>
        <xdr:cNvSpPr txBox="1">
          <a:spLocks noChangeArrowheads="1"/>
        </xdr:cNvSpPr>
      </xdr:nvSpPr>
      <xdr:spPr bwMode="auto">
        <a:xfrm>
          <a:off x="6555468" y="43447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504825</xdr:rowOff>
    </xdr:from>
    <xdr:ext cx="95250" cy="442269"/>
    <xdr:sp macro="" textlink="">
      <xdr:nvSpPr>
        <xdr:cNvPr id="1672" name="Text Box 15">
          <a:extLst>
            <a:ext uri="{FF2B5EF4-FFF2-40B4-BE49-F238E27FC236}">
              <a16:creationId xmlns:a16="http://schemas.microsoft.com/office/drawing/2014/main" id="{EB24D09C-6278-464D-81A8-B9C92D7E064E}"/>
            </a:ext>
          </a:extLst>
        </xdr:cNvPr>
        <xdr:cNvSpPr txBox="1">
          <a:spLocks noChangeArrowheads="1"/>
        </xdr:cNvSpPr>
      </xdr:nvSpPr>
      <xdr:spPr bwMode="auto">
        <a:xfrm>
          <a:off x="15475857" y="43447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213632"/>
    <xdr:sp macro="" textlink="">
      <xdr:nvSpPr>
        <xdr:cNvPr id="1673" name="Text Box 15">
          <a:extLst>
            <a:ext uri="{FF2B5EF4-FFF2-40B4-BE49-F238E27FC236}">
              <a16:creationId xmlns:a16="http://schemas.microsoft.com/office/drawing/2014/main" id="{4D41578B-15BF-447A-BC93-234D3531B566}"/>
            </a:ext>
          </a:extLst>
        </xdr:cNvPr>
        <xdr:cNvSpPr txBox="1">
          <a:spLocks noChangeArrowheads="1"/>
        </xdr:cNvSpPr>
      </xdr:nvSpPr>
      <xdr:spPr bwMode="auto">
        <a:xfrm>
          <a:off x="3710214" y="43447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44331"/>
    <xdr:sp macro="" textlink="">
      <xdr:nvSpPr>
        <xdr:cNvPr id="1674" name="Text Box 15">
          <a:extLst>
            <a:ext uri="{FF2B5EF4-FFF2-40B4-BE49-F238E27FC236}">
              <a16:creationId xmlns:a16="http://schemas.microsoft.com/office/drawing/2014/main" id="{ABE95BA8-8168-46A8-B534-962B83696366}"/>
            </a:ext>
          </a:extLst>
        </xdr:cNvPr>
        <xdr:cNvSpPr txBox="1">
          <a:spLocks noChangeArrowheads="1"/>
        </xdr:cNvSpPr>
      </xdr:nvSpPr>
      <xdr:spPr bwMode="auto">
        <a:xfrm>
          <a:off x="3710214" y="434476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504825</xdr:rowOff>
    </xdr:from>
    <xdr:ext cx="95250" cy="213632"/>
    <xdr:sp macro="" textlink="">
      <xdr:nvSpPr>
        <xdr:cNvPr id="1675" name="Text Box 15">
          <a:extLst>
            <a:ext uri="{FF2B5EF4-FFF2-40B4-BE49-F238E27FC236}">
              <a16:creationId xmlns:a16="http://schemas.microsoft.com/office/drawing/2014/main" id="{6964A56E-7DE8-4F35-9D9D-CCAA6E286D76}"/>
            </a:ext>
          </a:extLst>
        </xdr:cNvPr>
        <xdr:cNvSpPr txBox="1">
          <a:spLocks noChangeArrowheads="1"/>
        </xdr:cNvSpPr>
      </xdr:nvSpPr>
      <xdr:spPr bwMode="auto">
        <a:xfrm>
          <a:off x="6555468" y="43447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76" name="Text Box 16">
          <a:extLst>
            <a:ext uri="{FF2B5EF4-FFF2-40B4-BE49-F238E27FC236}">
              <a16:creationId xmlns:a16="http://schemas.microsoft.com/office/drawing/2014/main" id="{04081449-A0B4-4503-8BB6-6A9DAEF31386}"/>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77" name="Text Box 17">
          <a:extLst>
            <a:ext uri="{FF2B5EF4-FFF2-40B4-BE49-F238E27FC236}">
              <a16:creationId xmlns:a16="http://schemas.microsoft.com/office/drawing/2014/main" id="{8548E9FC-F3FA-421C-98AE-7E1C27FA3D10}"/>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78" name="Text Box 18">
          <a:extLst>
            <a:ext uri="{FF2B5EF4-FFF2-40B4-BE49-F238E27FC236}">
              <a16:creationId xmlns:a16="http://schemas.microsoft.com/office/drawing/2014/main" id="{DFEC4DE6-46C0-4DD4-B3D2-B6092E7F865F}"/>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79" name="Text Box 19">
          <a:extLst>
            <a:ext uri="{FF2B5EF4-FFF2-40B4-BE49-F238E27FC236}">
              <a16:creationId xmlns:a16="http://schemas.microsoft.com/office/drawing/2014/main" id="{E2F6B95B-B651-4520-A691-D71FED3B0080}"/>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80" name="Text Box 16">
          <a:extLst>
            <a:ext uri="{FF2B5EF4-FFF2-40B4-BE49-F238E27FC236}">
              <a16:creationId xmlns:a16="http://schemas.microsoft.com/office/drawing/2014/main" id="{C6FBE87F-8625-4BB7-B27D-D3E3D4267D81}"/>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81" name="Text Box 17">
          <a:extLst>
            <a:ext uri="{FF2B5EF4-FFF2-40B4-BE49-F238E27FC236}">
              <a16:creationId xmlns:a16="http://schemas.microsoft.com/office/drawing/2014/main" id="{D218F2A4-6E41-4F8C-B36E-5AFDD64E0392}"/>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82" name="Text Box 18">
          <a:extLst>
            <a:ext uri="{FF2B5EF4-FFF2-40B4-BE49-F238E27FC236}">
              <a16:creationId xmlns:a16="http://schemas.microsoft.com/office/drawing/2014/main" id="{6414758D-6A22-4284-AED0-EB6F24F8A8B9}"/>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83" name="Text Box 19">
          <a:extLst>
            <a:ext uri="{FF2B5EF4-FFF2-40B4-BE49-F238E27FC236}">
              <a16:creationId xmlns:a16="http://schemas.microsoft.com/office/drawing/2014/main" id="{197278CC-D4BA-4B3E-961B-8C8F7CD1123B}"/>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1684" name="Text Box 16">
          <a:extLst>
            <a:ext uri="{FF2B5EF4-FFF2-40B4-BE49-F238E27FC236}">
              <a16:creationId xmlns:a16="http://schemas.microsoft.com/office/drawing/2014/main" id="{DAF65640-361B-4E12-9F42-4A1160AD982B}"/>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1685" name="Text Box 17">
          <a:extLst>
            <a:ext uri="{FF2B5EF4-FFF2-40B4-BE49-F238E27FC236}">
              <a16:creationId xmlns:a16="http://schemas.microsoft.com/office/drawing/2014/main" id="{661A5465-D736-4D02-BC33-8A572A543318}"/>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1686" name="Text Box 18">
          <a:extLst>
            <a:ext uri="{FF2B5EF4-FFF2-40B4-BE49-F238E27FC236}">
              <a16:creationId xmlns:a16="http://schemas.microsoft.com/office/drawing/2014/main" id="{56D701A3-8548-459D-89F3-570A75DA562E}"/>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1687" name="Text Box 19">
          <a:extLst>
            <a:ext uri="{FF2B5EF4-FFF2-40B4-BE49-F238E27FC236}">
              <a16:creationId xmlns:a16="http://schemas.microsoft.com/office/drawing/2014/main" id="{6F2DAC43-C7ED-49A8-A3C4-2652E489DC43}"/>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39</xdr:row>
      <xdr:rowOff>504825</xdr:rowOff>
    </xdr:from>
    <xdr:ext cx="95250" cy="444014"/>
    <xdr:sp macro="" textlink="">
      <xdr:nvSpPr>
        <xdr:cNvPr id="1688" name="Text Box 15">
          <a:extLst>
            <a:ext uri="{FF2B5EF4-FFF2-40B4-BE49-F238E27FC236}">
              <a16:creationId xmlns:a16="http://schemas.microsoft.com/office/drawing/2014/main" id="{B6AF91A6-C0B1-4EDC-B29E-60282DD4FF24}"/>
            </a:ext>
          </a:extLst>
        </xdr:cNvPr>
        <xdr:cNvSpPr txBox="1">
          <a:spLocks noChangeArrowheads="1"/>
        </xdr:cNvSpPr>
      </xdr:nvSpPr>
      <xdr:spPr bwMode="auto">
        <a:xfrm>
          <a:off x="3710214" y="4701268"/>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89" name="Text Box 16">
          <a:extLst>
            <a:ext uri="{FF2B5EF4-FFF2-40B4-BE49-F238E27FC236}">
              <a16:creationId xmlns:a16="http://schemas.microsoft.com/office/drawing/2014/main" id="{F0493820-E4F4-492B-9280-EA29A94808C4}"/>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90" name="Text Box 17">
          <a:extLst>
            <a:ext uri="{FF2B5EF4-FFF2-40B4-BE49-F238E27FC236}">
              <a16:creationId xmlns:a16="http://schemas.microsoft.com/office/drawing/2014/main" id="{9A2F2192-E922-469A-B108-493B26BD3365}"/>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91" name="Text Box 18">
          <a:extLst>
            <a:ext uri="{FF2B5EF4-FFF2-40B4-BE49-F238E27FC236}">
              <a16:creationId xmlns:a16="http://schemas.microsoft.com/office/drawing/2014/main" id="{51CD7565-2900-4013-9419-AC8B8D12640D}"/>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1692" name="Text Box 19">
          <a:extLst>
            <a:ext uri="{FF2B5EF4-FFF2-40B4-BE49-F238E27FC236}">
              <a16:creationId xmlns:a16="http://schemas.microsoft.com/office/drawing/2014/main" id="{2913D4CF-2D4B-4CD4-8691-E1D5CA0A0914}"/>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39</xdr:row>
      <xdr:rowOff>504825</xdr:rowOff>
    </xdr:from>
    <xdr:ext cx="95250" cy="442269"/>
    <xdr:sp macro="" textlink="">
      <xdr:nvSpPr>
        <xdr:cNvPr id="1693" name="Text Box 15">
          <a:extLst>
            <a:ext uri="{FF2B5EF4-FFF2-40B4-BE49-F238E27FC236}">
              <a16:creationId xmlns:a16="http://schemas.microsoft.com/office/drawing/2014/main" id="{CBE71CA5-7DCE-42E5-B287-22AD5113A6D9}"/>
            </a:ext>
          </a:extLst>
        </xdr:cNvPr>
        <xdr:cNvSpPr txBox="1">
          <a:spLocks noChangeArrowheads="1"/>
        </xdr:cNvSpPr>
      </xdr:nvSpPr>
      <xdr:spPr bwMode="auto">
        <a:xfrm>
          <a:off x="6555468" y="470126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94" name="Text Box 16">
          <a:extLst>
            <a:ext uri="{FF2B5EF4-FFF2-40B4-BE49-F238E27FC236}">
              <a16:creationId xmlns:a16="http://schemas.microsoft.com/office/drawing/2014/main" id="{7A556319-79CC-4287-B135-1BD28173EE4D}"/>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95" name="Text Box 17">
          <a:extLst>
            <a:ext uri="{FF2B5EF4-FFF2-40B4-BE49-F238E27FC236}">
              <a16:creationId xmlns:a16="http://schemas.microsoft.com/office/drawing/2014/main" id="{EEB8C71A-8396-4F60-B6FC-B5985306A10E}"/>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1696" name="Text Box 18">
          <a:extLst>
            <a:ext uri="{FF2B5EF4-FFF2-40B4-BE49-F238E27FC236}">
              <a16:creationId xmlns:a16="http://schemas.microsoft.com/office/drawing/2014/main" id="{8E087A3F-0F8D-4BEA-B194-718A7C22FA2B}"/>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697" name="Text Box 16">
          <a:extLst>
            <a:ext uri="{FF2B5EF4-FFF2-40B4-BE49-F238E27FC236}">
              <a16:creationId xmlns:a16="http://schemas.microsoft.com/office/drawing/2014/main" id="{D4CFE1C8-962B-4869-A88F-2073F702D328}"/>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698" name="Text Box 17">
          <a:extLst>
            <a:ext uri="{FF2B5EF4-FFF2-40B4-BE49-F238E27FC236}">
              <a16:creationId xmlns:a16="http://schemas.microsoft.com/office/drawing/2014/main" id="{83E508AD-F368-408E-8579-FB05BE0E6DE4}"/>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699" name="Text Box 18">
          <a:extLst>
            <a:ext uri="{FF2B5EF4-FFF2-40B4-BE49-F238E27FC236}">
              <a16:creationId xmlns:a16="http://schemas.microsoft.com/office/drawing/2014/main" id="{0EFA6D46-9D92-4C79-B053-27559B5D7441}"/>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00" name="Text Box 19">
          <a:extLst>
            <a:ext uri="{FF2B5EF4-FFF2-40B4-BE49-F238E27FC236}">
              <a16:creationId xmlns:a16="http://schemas.microsoft.com/office/drawing/2014/main" id="{A8421C5C-C0D1-4E24-9950-20156F2D41B5}"/>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01" name="Text Box 16">
          <a:extLst>
            <a:ext uri="{FF2B5EF4-FFF2-40B4-BE49-F238E27FC236}">
              <a16:creationId xmlns:a16="http://schemas.microsoft.com/office/drawing/2014/main" id="{930851DA-F6E6-4BE2-953B-C445717EFE12}"/>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02" name="Text Box 17">
          <a:extLst>
            <a:ext uri="{FF2B5EF4-FFF2-40B4-BE49-F238E27FC236}">
              <a16:creationId xmlns:a16="http://schemas.microsoft.com/office/drawing/2014/main" id="{BD52F94A-90C4-4227-A999-1BD287FEBD6A}"/>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03" name="Text Box 18">
          <a:extLst>
            <a:ext uri="{FF2B5EF4-FFF2-40B4-BE49-F238E27FC236}">
              <a16:creationId xmlns:a16="http://schemas.microsoft.com/office/drawing/2014/main" id="{A5AB7C97-73BB-4EAD-B5D2-29353E960EBA}"/>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1704" name="Text Box 19">
          <a:extLst>
            <a:ext uri="{FF2B5EF4-FFF2-40B4-BE49-F238E27FC236}">
              <a16:creationId xmlns:a16="http://schemas.microsoft.com/office/drawing/2014/main" id="{E69604FA-8867-40AA-A5E6-E5C7D19C5611}"/>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05" name="Text Box 16">
          <a:extLst>
            <a:ext uri="{FF2B5EF4-FFF2-40B4-BE49-F238E27FC236}">
              <a16:creationId xmlns:a16="http://schemas.microsoft.com/office/drawing/2014/main" id="{DB3FC387-9027-4870-B862-07D5C85207BF}"/>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06" name="Text Box 17">
          <a:extLst>
            <a:ext uri="{FF2B5EF4-FFF2-40B4-BE49-F238E27FC236}">
              <a16:creationId xmlns:a16="http://schemas.microsoft.com/office/drawing/2014/main" id="{E26FCE46-0B48-48F1-BBD8-149CAAD18426}"/>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07" name="Text Box 18">
          <a:extLst>
            <a:ext uri="{FF2B5EF4-FFF2-40B4-BE49-F238E27FC236}">
              <a16:creationId xmlns:a16="http://schemas.microsoft.com/office/drawing/2014/main" id="{3BAEE067-78CD-4137-B09E-EA88B7A7D61F}"/>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08" name="Text Box 19">
          <a:extLst>
            <a:ext uri="{FF2B5EF4-FFF2-40B4-BE49-F238E27FC236}">
              <a16:creationId xmlns:a16="http://schemas.microsoft.com/office/drawing/2014/main" id="{78EDC750-86E0-4E4E-AE47-72589B71F412}"/>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48496"/>
    <xdr:sp macro="" textlink="">
      <xdr:nvSpPr>
        <xdr:cNvPr id="1709" name="Text Box 15">
          <a:extLst>
            <a:ext uri="{FF2B5EF4-FFF2-40B4-BE49-F238E27FC236}">
              <a16:creationId xmlns:a16="http://schemas.microsoft.com/office/drawing/2014/main" id="{48B429E5-1A8D-4F31-8931-A5435B3F1A88}"/>
            </a:ext>
          </a:extLst>
        </xdr:cNvPr>
        <xdr:cNvSpPr txBox="1">
          <a:spLocks noChangeArrowheads="1"/>
        </xdr:cNvSpPr>
      </xdr:nvSpPr>
      <xdr:spPr bwMode="auto">
        <a:xfrm>
          <a:off x="3710214" y="5433332"/>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10" name="Text Box 16">
          <a:extLst>
            <a:ext uri="{FF2B5EF4-FFF2-40B4-BE49-F238E27FC236}">
              <a16:creationId xmlns:a16="http://schemas.microsoft.com/office/drawing/2014/main" id="{05C0A4D1-3FBF-4263-8CEE-7CA18FEA24A8}"/>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11" name="Text Box 17">
          <a:extLst>
            <a:ext uri="{FF2B5EF4-FFF2-40B4-BE49-F238E27FC236}">
              <a16:creationId xmlns:a16="http://schemas.microsoft.com/office/drawing/2014/main" id="{869EB2AA-CDD6-4E78-BBE4-6C2BB8FA67F8}"/>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12" name="Text Box 18">
          <a:extLst>
            <a:ext uri="{FF2B5EF4-FFF2-40B4-BE49-F238E27FC236}">
              <a16:creationId xmlns:a16="http://schemas.microsoft.com/office/drawing/2014/main" id="{4A55016E-C64C-4E03-ADBC-D05B2DC5CF2B}"/>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13" name="Text Box 19">
          <a:extLst>
            <a:ext uri="{FF2B5EF4-FFF2-40B4-BE49-F238E27FC236}">
              <a16:creationId xmlns:a16="http://schemas.microsoft.com/office/drawing/2014/main" id="{CF9AFC24-2987-4204-A224-CDF8BD639F55}"/>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504825</xdr:rowOff>
    </xdr:from>
    <xdr:ext cx="95250" cy="442269"/>
    <xdr:sp macro="" textlink="">
      <xdr:nvSpPr>
        <xdr:cNvPr id="1714" name="Text Box 15">
          <a:extLst>
            <a:ext uri="{FF2B5EF4-FFF2-40B4-BE49-F238E27FC236}">
              <a16:creationId xmlns:a16="http://schemas.microsoft.com/office/drawing/2014/main" id="{BA2E2CEF-E5BE-470E-ABCB-FFAB2E3137CE}"/>
            </a:ext>
          </a:extLst>
        </xdr:cNvPr>
        <xdr:cNvSpPr txBox="1">
          <a:spLocks noChangeArrowheads="1"/>
        </xdr:cNvSpPr>
      </xdr:nvSpPr>
      <xdr:spPr bwMode="auto">
        <a:xfrm>
          <a:off x="6555468" y="543333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1715" name="Text Box 16">
          <a:extLst>
            <a:ext uri="{FF2B5EF4-FFF2-40B4-BE49-F238E27FC236}">
              <a16:creationId xmlns:a16="http://schemas.microsoft.com/office/drawing/2014/main" id="{8CEBD58B-AB55-4910-A556-A5B44EEF5F1A}"/>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1716" name="Text Box 17">
          <a:extLst>
            <a:ext uri="{FF2B5EF4-FFF2-40B4-BE49-F238E27FC236}">
              <a16:creationId xmlns:a16="http://schemas.microsoft.com/office/drawing/2014/main" id="{126F7280-B7D6-41E9-9472-177DBABDBF1D}"/>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1717" name="Text Box 18">
          <a:extLst>
            <a:ext uri="{FF2B5EF4-FFF2-40B4-BE49-F238E27FC236}">
              <a16:creationId xmlns:a16="http://schemas.microsoft.com/office/drawing/2014/main" id="{122100DA-AC02-47FC-93E4-ACCF340B1023}"/>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1718" name="Text Box 19">
          <a:extLst>
            <a:ext uri="{FF2B5EF4-FFF2-40B4-BE49-F238E27FC236}">
              <a16:creationId xmlns:a16="http://schemas.microsoft.com/office/drawing/2014/main" id="{29E6B330-B1C0-439C-B6B8-4825D9D69E59}"/>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504825</xdr:rowOff>
    </xdr:from>
    <xdr:ext cx="95250" cy="442269"/>
    <xdr:sp macro="" textlink="">
      <xdr:nvSpPr>
        <xdr:cNvPr id="1719" name="Text Box 15">
          <a:extLst>
            <a:ext uri="{FF2B5EF4-FFF2-40B4-BE49-F238E27FC236}">
              <a16:creationId xmlns:a16="http://schemas.microsoft.com/office/drawing/2014/main" id="{5598523A-452E-482C-A749-20DEA3A3FCFD}"/>
            </a:ext>
          </a:extLst>
        </xdr:cNvPr>
        <xdr:cNvSpPr txBox="1">
          <a:spLocks noChangeArrowheads="1"/>
        </xdr:cNvSpPr>
      </xdr:nvSpPr>
      <xdr:spPr bwMode="auto">
        <a:xfrm>
          <a:off x="15475857" y="543333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43</xdr:row>
      <xdr:rowOff>504825</xdr:rowOff>
    </xdr:from>
    <xdr:ext cx="95250" cy="444014"/>
    <xdr:sp macro="" textlink="">
      <xdr:nvSpPr>
        <xdr:cNvPr id="1720" name="Text Box 15">
          <a:extLst>
            <a:ext uri="{FF2B5EF4-FFF2-40B4-BE49-F238E27FC236}">
              <a16:creationId xmlns:a16="http://schemas.microsoft.com/office/drawing/2014/main" id="{E46F0CCF-A521-42DD-AC45-7B05389967E1}"/>
            </a:ext>
          </a:extLst>
        </xdr:cNvPr>
        <xdr:cNvSpPr txBox="1">
          <a:spLocks noChangeArrowheads="1"/>
        </xdr:cNvSpPr>
      </xdr:nvSpPr>
      <xdr:spPr bwMode="auto">
        <a:xfrm>
          <a:off x="3710214" y="52455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21" name="Text Box 16">
          <a:extLst>
            <a:ext uri="{FF2B5EF4-FFF2-40B4-BE49-F238E27FC236}">
              <a16:creationId xmlns:a16="http://schemas.microsoft.com/office/drawing/2014/main" id="{65D19D2B-EAE9-422C-BBE4-F5C07B732996}"/>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22" name="Text Box 17">
          <a:extLst>
            <a:ext uri="{FF2B5EF4-FFF2-40B4-BE49-F238E27FC236}">
              <a16:creationId xmlns:a16="http://schemas.microsoft.com/office/drawing/2014/main" id="{82D30CF2-D2DC-40AB-B582-856347D65A9C}"/>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23" name="Text Box 18">
          <a:extLst>
            <a:ext uri="{FF2B5EF4-FFF2-40B4-BE49-F238E27FC236}">
              <a16:creationId xmlns:a16="http://schemas.microsoft.com/office/drawing/2014/main" id="{1CB1FA4E-AA54-40C5-8BFC-FD22EFAF83CD}"/>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1724" name="Text Box 19">
          <a:extLst>
            <a:ext uri="{FF2B5EF4-FFF2-40B4-BE49-F238E27FC236}">
              <a16:creationId xmlns:a16="http://schemas.microsoft.com/office/drawing/2014/main" id="{4F8B4276-DC7D-4EAA-981D-C6848182CAFC}"/>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213632"/>
    <xdr:sp macro="" textlink="">
      <xdr:nvSpPr>
        <xdr:cNvPr id="1725" name="Text Box 15">
          <a:extLst>
            <a:ext uri="{FF2B5EF4-FFF2-40B4-BE49-F238E27FC236}">
              <a16:creationId xmlns:a16="http://schemas.microsoft.com/office/drawing/2014/main" id="{DFB65EFB-E0BB-4A5A-A93D-4BFE7149A7F8}"/>
            </a:ext>
          </a:extLst>
        </xdr:cNvPr>
        <xdr:cNvSpPr txBox="1">
          <a:spLocks noChangeArrowheads="1"/>
        </xdr:cNvSpPr>
      </xdr:nvSpPr>
      <xdr:spPr bwMode="auto">
        <a:xfrm>
          <a:off x="3710214" y="54333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44331"/>
    <xdr:sp macro="" textlink="">
      <xdr:nvSpPr>
        <xdr:cNvPr id="1726" name="Text Box 15">
          <a:extLst>
            <a:ext uri="{FF2B5EF4-FFF2-40B4-BE49-F238E27FC236}">
              <a16:creationId xmlns:a16="http://schemas.microsoft.com/office/drawing/2014/main" id="{DE2DF730-B209-4879-86C5-5235A8016A01}"/>
            </a:ext>
          </a:extLst>
        </xdr:cNvPr>
        <xdr:cNvSpPr txBox="1">
          <a:spLocks noChangeArrowheads="1"/>
        </xdr:cNvSpPr>
      </xdr:nvSpPr>
      <xdr:spPr bwMode="auto">
        <a:xfrm>
          <a:off x="3710214" y="5433332"/>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43</xdr:row>
      <xdr:rowOff>504825</xdr:rowOff>
    </xdr:from>
    <xdr:ext cx="95250" cy="442269"/>
    <xdr:sp macro="" textlink="">
      <xdr:nvSpPr>
        <xdr:cNvPr id="1727" name="Text Box 15">
          <a:extLst>
            <a:ext uri="{FF2B5EF4-FFF2-40B4-BE49-F238E27FC236}">
              <a16:creationId xmlns:a16="http://schemas.microsoft.com/office/drawing/2014/main" id="{385D7972-E253-4432-8F9D-450B6A74425F}"/>
            </a:ext>
          </a:extLst>
        </xdr:cNvPr>
        <xdr:cNvSpPr txBox="1">
          <a:spLocks noChangeArrowheads="1"/>
        </xdr:cNvSpPr>
      </xdr:nvSpPr>
      <xdr:spPr bwMode="auto">
        <a:xfrm>
          <a:off x="6555468" y="52455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28" name="Text Box 16">
          <a:extLst>
            <a:ext uri="{FF2B5EF4-FFF2-40B4-BE49-F238E27FC236}">
              <a16:creationId xmlns:a16="http://schemas.microsoft.com/office/drawing/2014/main" id="{A8FBC231-4CBB-4A2B-A9E4-ECDC00CA77F2}"/>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29" name="Text Box 17">
          <a:extLst>
            <a:ext uri="{FF2B5EF4-FFF2-40B4-BE49-F238E27FC236}">
              <a16:creationId xmlns:a16="http://schemas.microsoft.com/office/drawing/2014/main" id="{316D4B57-6A31-4D23-930B-27F46BC77780}"/>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1730" name="Text Box 18">
          <a:extLst>
            <a:ext uri="{FF2B5EF4-FFF2-40B4-BE49-F238E27FC236}">
              <a16:creationId xmlns:a16="http://schemas.microsoft.com/office/drawing/2014/main" id="{5E628F91-38CF-4C1D-B1F9-F42EB7CF2851}"/>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504825</xdr:rowOff>
    </xdr:from>
    <xdr:ext cx="95250" cy="213632"/>
    <xdr:sp macro="" textlink="">
      <xdr:nvSpPr>
        <xdr:cNvPr id="1731" name="Text Box 15">
          <a:extLst>
            <a:ext uri="{FF2B5EF4-FFF2-40B4-BE49-F238E27FC236}">
              <a16:creationId xmlns:a16="http://schemas.microsoft.com/office/drawing/2014/main" id="{4EB69B2E-1189-4CD2-9555-0D2E533931D2}"/>
            </a:ext>
          </a:extLst>
        </xdr:cNvPr>
        <xdr:cNvSpPr txBox="1">
          <a:spLocks noChangeArrowheads="1"/>
        </xdr:cNvSpPr>
      </xdr:nvSpPr>
      <xdr:spPr bwMode="auto">
        <a:xfrm>
          <a:off x="6555468" y="54333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2" name="Text Box 16">
          <a:extLst>
            <a:ext uri="{FF2B5EF4-FFF2-40B4-BE49-F238E27FC236}">
              <a16:creationId xmlns:a16="http://schemas.microsoft.com/office/drawing/2014/main" id="{3186638C-9369-45FD-8952-7D840622AEBF}"/>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3" name="Text Box 17">
          <a:extLst>
            <a:ext uri="{FF2B5EF4-FFF2-40B4-BE49-F238E27FC236}">
              <a16:creationId xmlns:a16="http://schemas.microsoft.com/office/drawing/2014/main" id="{37C4C08D-AAB3-4DB1-9CA5-2431618194A9}"/>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4" name="Text Box 18">
          <a:extLst>
            <a:ext uri="{FF2B5EF4-FFF2-40B4-BE49-F238E27FC236}">
              <a16:creationId xmlns:a16="http://schemas.microsoft.com/office/drawing/2014/main" id="{8AFD771C-54A9-470E-AB0D-BB37314A43B6}"/>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5" name="Text Box 19">
          <a:extLst>
            <a:ext uri="{FF2B5EF4-FFF2-40B4-BE49-F238E27FC236}">
              <a16:creationId xmlns:a16="http://schemas.microsoft.com/office/drawing/2014/main" id="{E0E03E51-F071-4AE5-9290-E18185ADFAB9}"/>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6" name="Text Box 16">
          <a:extLst>
            <a:ext uri="{FF2B5EF4-FFF2-40B4-BE49-F238E27FC236}">
              <a16:creationId xmlns:a16="http://schemas.microsoft.com/office/drawing/2014/main" id="{207FF88F-4904-41F1-8DE3-7960EC03F9CF}"/>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7" name="Text Box 17">
          <a:extLst>
            <a:ext uri="{FF2B5EF4-FFF2-40B4-BE49-F238E27FC236}">
              <a16:creationId xmlns:a16="http://schemas.microsoft.com/office/drawing/2014/main" id="{20468713-6561-4909-BADD-922A8E7F5526}"/>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8" name="Text Box 18">
          <a:extLst>
            <a:ext uri="{FF2B5EF4-FFF2-40B4-BE49-F238E27FC236}">
              <a16:creationId xmlns:a16="http://schemas.microsoft.com/office/drawing/2014/main" id="{4E4685C4-457B-432F-BEF8-E7B347C38B52}"/>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1739" name="Text Box 19">
          <a:extLst>
            <a:ext uri="{FF2B5EF4-FFF2-40B4-BE49-F238E27FC236}">
              <a16:creationId xmlns:a16="http://schemas.microsoft.com/office/drawing/2014/main" id="{3314E26B-5212-4BA6-B5CF-8FA922B88432}"/>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40" name="Text Box 16">
          <a:extLst>
            <a:ext uri="{FF2B5EF4-FFF2-40B4-BE49-F238E27FC236}">
              <a16:creationId xmlns:a16="http://schemas.microsoft.com/office/drawing/2014/main" id="{CA15D126-3926-41C2-9029-E4DC6F4C34B1}"/>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41" name="Text Box 17">
          <a:extLst>
            <a:ext uri="{FF2B5EF4-FFF2-40B4-BE49-F238E27FC236}">
              <a16:creationId xmlns:a16="http://schemas.microsoft.com/office/drawing/2014/main" id="{A84E2C3C-393F-4E5D-8735-7FC4FE6EE165}"/>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42" name="Text Box 18">
          <a:extLst>
            <a:ext uri="{FF2B5EF4-FFF2-40B4-BE49-F238E27FC236}">
              <a16:creationId xmlns:a16="http://schemas.microsoft.com/office/drawing/2014/main" id="{659F69AC-6ABF-4DC4-AF81-649BBF78F887}"/>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43" name="Text Box 19">
          <a:extLst>
            <a:ext uri="{FF2B5EF4-FFF2-40B4-BE49-F238E27FC236}">
              <a16:creationId xmlns:a16="http://schemas.microsoft.com/office/drawing/2014/main" id="{EC53161D-45BD-4256-8B80-9ECCED9AF57C}"/>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44" name="Text Box 16">
          <a:extLst>
            <a:ext uri="{FF2B5EF4-FFF2-40B4-BE49-F238E27FC236}">
              <a16:creationId xmlns:a16="http://schemas.microsoft.com/office/drawing/2014/main" id="{979A2884-3B49-4AD5-823B-F3267C9E6E62}"/>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45" name="Text Box 17">
          <a:extLst>
            <a:ext uri="{FF2B5EF4-FFF2-40B4-BE49-F238E27FC236}">
              <a16:creationId xmlns:a16="http://schemas.microsoft.com/office/drawing/2014/main" id="{C4AD29DF-7E24-47CD-92AD-36409A54A144}"/>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46" name="Text Box 18">
          <a:extLst>
            <a:ext uri="{FF2B5EF4-FFF2-40B4-BE49-F238E27FC236}">
              <a16:creationId xmlns:a16="http://schemas.microsoft.com/office/drawing/2014/main" id="{42B802B0-597D-4598-A5E7-0E89A2531492}"/>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47" name="Text Box 19">
          <a:extLst>
            <a:ext uri="{FF2B5EF4-FFF2-40B4-BE49-F238E27FC236}">
              <a16:creationId xmlns:a16="http://schemas.microsoft.com/office/drawing/2014/main" id="{301FDB7B-0239-496F-AE1C-E13728B41A28}"/>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1748" name="Text Box 16">
          <a:extLst>
            <a:ext uri="{FF2B5EF4-FFF2-40B4-BE49-F238E27FC236}">
              <a16:creationId xmlns:a16="http://schemas.microsoft.com/office/drawing/2014/main" id="{D6AC4881-D9B3-47EC-966D-807FB6586FD2}"/>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1749" name="Text Box 17">
          <a:extLst>
            <a:ext uri="{FF2B5EF4-FFF2-40B4-BE49-F238E27FC236}">
              <a16:creationId xmlns:a16="http://schemas.microsoft.com/office/drawing/2014/main" id="{E2E3D9E0-4328-49DC-A154-9908B7D606BF}"/>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1750" name="Text Box 18">
          <a:extLst>
            <a:ext uri="{FF2B5EF4-FFF2-40B4-BE49-F238E27FC236}">
              <a16:creationId xmlns:a16="http://schemas.microsoft.com/office/drawing/2014/main" id="{ADE394E7-8BBD-4A59-86BB-2B0BDD912C96}"/>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1751" name="Text Box 19">
          <a:extLst>
            <a:ext uri="{FF2B5EF4-FFF2-40B4-BE49-F238E27FC236}">
              <a16:creationId xmlns:a16="http://schemas.microsoft.com/office/drawing/2014/main" id="{080BA05E-CF30-4D21-9750-609644BFFC9F}"/>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47</xdr:row>
      <xdr:rowOff>504825</xdr:rowOff>
    </xdr:from>
    <xdr:ext cx="95250" cy="444014"/>
    <xdr:sp macro="" textlink="">
      <xdr:nvSpPr>
        <xdr:cNvPr id="1752" name="Text Box 15">
          <a:extLst>
            <a:ext uri="{FF2B5EF4-FFF2-40B4-BE49-F238E27FC236}">
              <a16:creationId xmlns:a16="http://schemas.microsoft.com/office/drawing/2014/main" id="{537094A3-C640-449C-9CB7-C35C983A5D53}"/>
            </a:ext>
          </a:extLst>
        </xdr:cNvPr>
        <xdr:cNvSpPr txBox="1">
          <a:spLocks noChangeArrowheads="1"/>
        </xdr:cNvSpPr>
      </xdr:nvSpPr>
      <xdr:spPr bwMode="auto">
        <a:xfrm>
          <a:off x="3710214" y="5789839"/>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53" name="Text Box 16">
          <a:extLst>
            <a:ext uri="{FF2B5EF4-FFF2-40B4-BE49-F238E27FC236}">
              <a16:creationId xmlns:a16="http://schemas.microsoft.com/office/drawing/2014/main" id="{BA57C867-C9DC-44D1-A68F-0D0DA17EA812}"/>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54" name="Text Box 17">
          <a:extLst>
            <a:ext uri="{FF2B5EF4-FFF2-40B4-BE49-F238E27FC236}">
              <a16:creationId xmlns:a16="http://schemas.microsoft.com/office/drawing/2014/main" id="{1126C9C2-BAAF-438B-910E-54B0A69B33C3}"/>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55" name="Text Box 18">
          <a:extLst>
            <a:ext uri="{FF2B5EF4-FFF2-40B4-BE49-F238E27FC236}">
              <a16:creationId xmlns:a16="http://schemas.microsoft.com/office/drawing/2014/main" id="{5A62DD36-B180-43A9-B921-0A9D93A7A1C8}"/>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1756" name="Text Box 19">
          <a:extLst>
            <a:ext uri="{FF2B5EF4-FFF2-40B4-BE49-F238E27FC236}">
              <a16:creationId xmlns:a16="http://schemas.microsoft.com/office/drawing/2014/main" id="{5102418A-75A4-4B26-B588-5596993ACFDA}"/>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47</xdr:row>
      <xdr:rowOff>504825</xdr:rowOff>
    </xdr:from>
    <xdr:ext cx="95250" cy="442269"/>
    <xdr:sp macro="" textlink="">
      <xdr:nvSpPr>
        <xdr:cNvPr id="1757" name="Text Box 15">
          <a:extLst>
            <a:ext uri="{FF2B5EF4-FFF2-40B4-BE49-F238E27FC236}">
              <a16:creationId xmlns:a16="http://schemas.microsoft.com/office/drawing/2014/main" id="{9522F63C-D703-4419-A9B9-08EAAACA0697}"/>
            </a:ext>
          </a:extLst>
        </xdr:cNvPr>
        <xdr:cNvSpPr txBox="1">
          <a:spLocks noChangeArrowheads="1"/>
        </xdr:cNvSpPr>
      </xdr:nvSpPr>
      <xdr:spPr bwMode="auto">
        <a:xfrm>
          <a:off x="6555468" y="578983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58" name="Text Box 16">
          <a:extLst>
            <a:ext uri="{FF2B5EF4-FFF2-40B4-BE49-F238E27FC236}">
              <a16:creationId xmlns:a16="http://schemas.microsoft.com/office/drawing/2014/main" id="{9A91C0FC-0AD0-46BA-A66A-5BF2F0F4EA28}"/>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59" name="Text Box 17">
          <a:extLst>
            <a:ext uri="{FF2B5EF4-FFF2-40B4-BE49-F238E27FC236}">
              <a16:creationId xmlns:a16="http://schemas.microsoft.com/office/drawing/2014/main" id="{00756AE0-1495-4EC6-A04B-D810B890BF77}"/>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1760" name="Text Box 18">
          <a:extLst>
            <a:ext uri="{FF2B5EF4-FFF2-40B4-BE49-F238E27FC236}">
              <a16:creationId xmlns:a16="http://schemas.microsoft.com/office/drawing/2014/main" id="{8A8E4093-3208-4273-A37D-A25A17AE461F}"/>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1" name="Text Box 16">
          <a:extLst>
            <a:ext uri="{FF2B5EF4-FFF2-40B4-BE49-F238E27FC236}">
              <a16:creationId xmlns:a16="http://schemas.microsoft.com/office/drawing/2014/main" id="{99079695-D3B6-4DF8-92AF-1E3A5EFFA9B0}"/>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2" name="Text Box 17">
          <a:extLst>
            <a:ext uri="{FF2B5EF4-FFF2-40B4-BE49-F238E27FC236}">
              <a16:creationId xmlns:a16="http://schemas.microsoft.com/office/drawing/2014/main" id="{38DAC417-1679-4CED-89FA-DF299AB3F1C5}"/>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3" name="Text Box 18">
          <a:extLst>
            <a:ext uri="{FF2B5EF4-FFF2-40B4-BE49-F238E27FC236}">
              <a16:creationId xmlns:a16="http://schemas.microsoft.com/office/drawing/2014/main" id="{075F1FDC-8B24-4DF8-A6D9-285A4190A96F}"/>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4" name="Text Box 19">
          <a:extLst>
            <a:ext uri="{FF2B5EF4-FFF2-40B4-BE49-F238E27FC236}">
              <a16:creationId xmlns:a16="http://schemas.microsoft.com/office/drawing/2014/main" id="{30D77CDE-2BF5-44B7-BC5C-26569DFA2046}"/>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5" name="Text Box 16">
          <a:extLst>
            <a:ext uri="{FF2B5EF4-FFF2-40B4-BE49-F238E27FC236}">
              <a16:creationId xmlns:a16="http://schemas.microsoft.com/office/drawing/2014/main" id="{BEFA6D41-8C9D-4732-9CCB-7F6C37AF698D}"/>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6" name="Text Box 17">
          <a:extLst>
            <a:ext uri="{FF2B5EF4-FFF2-40B4-BE49-F238E27FC236}">
              <a16:creationId xmlns:a16="http://schemas.microsoft.com/office/drawing/2014/main" id="{EB33B4AE-4FE3-4EB5-94E9-D6D338DFA62F}"/>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7" name="Text Box 18">
          <a:extLst>
            <a:ext uri="{FF2B5EF4-FFF2-40B4-BE49-F238E27FC236}">
              <a16:creationId xmlns:a16="http://schemas.microsoft.com/office/drawing/2014/main" id="{060460A4-DF2F-476D-B768-E2DA96E3A0EF}"/>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1768" name="Text Box 19">
          <a:extLst>
            <a:ext uri="{FF2B5EF4-FFF2-40B4-BE49-F238E27FC236}">
              <a16:creationId xmlns:a16="http://schemas.microsoft.com/office/drawing/2014/main" id="{9534FFF7-9028-4106-91AB-CA5271C24897}"/>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48496"/>
    <xdr:sp macro="" textlink="">
      <xdr:nvSpPr>
        <xdr:cNvPr id="1769" name="Text Box 15">
          <a:extLst>
            <a:ext uri="{FF2B5EF4-FFF2-40B4-BE49-F238E27FC236}">
              <a16:creationId xmlns:a16="http://schemas.microsoft.com/office/drawing/2014/main" id="{0AC10CE1-98EF-482D-B07B-7FED6E1D1BD5}"/>
            </a:ext>
          </a:extLst>
        </xdr:cNvPr>
        <xdr:cNvSpPr txBox="1">
          <a:spLocks noChangeArrowheads="1"/>
        </xdr:cNvSpPr>
      </xdr:nvSpPr>
      <xdr:spPr bwMode="auto">
        <a:xfrm>
          <a:off x="3710214" y="5977618"/>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504825</xdr:rowOff>
    </xdr:from>
    <xdr:ext cx="95250" cy="442269"/>
    <xdr:sp macro="" textlink="">
      <xdr:nvSpPr>
        <xdr:cNvPr id="1770" name="Text Box 15">
          <a:extLst>
            <a:ext uri="{FF2B5EF4-FFF2-40B4-BE49-F238E27FC236}">
              <a16:creationId xmlns:a16="http://schemas.microsoft.com/office/drawing/2014/main" id="{5F0F2A65-5F10-4ED6-93F9-CBBCBE874C30}"/>
            </a:ext>
          </a:extLst>
        </xdr:cNvPr>
        <xdr:cNvSpPr txBox="1">
          <a:spLocks noChangeArrowheads="1"/>
        </xdr:cNvSpPr>
      </xdr:nvSpPr>
      <xdr:spPr bwMode="auto">
        <a:xfrm>
          <a:off x="6555468" y="597761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504825</xdr:rowOff>
    </xdr:from>
    <xdr:ext cx="95250" cy="442269"/>
    <xdr:sp macro="" textlink="">
      <xdr:nvSpPr>
        <xdr:cNvPr id="1771" name="Text Box 15">
          <a:extLst>
            <a:ext uri="{FF2B5EF4-FFF2-40B4-BE49-F238E27FC236}">
              <a16:creationId xmlns:a16="http://schemas.microsoft.com/office/drawing/2014/main" id="{A460C8F7-18E9-44BD-AD9E-F233A46F98ED}"/>
            </a:ext>
          </a:extLst>
        </xdr:cNvPr>
        <xdr:cNvSpPr txBox="1">
          <a:spLocks noChangeArrowheads="1"/>
        </xdr:cNvSpPr>
      </xdr:nvSpPr>
      <xdr:spPr bwMode="auto">
        <a:xfrm>
          <a:off x="15475857" y="597761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213632"/>
    <xdr:sp macro="" textlink="">
      <xdr:nvSpPr>
        <xdr:cNvPr id="1772" name="Text Box 15">
          <a:extLst>
            <a:ext uri="{FF2B5EF4-FFF2-40B4-BE49-F238E27FC236}">
              <a16:creationId xmlns:a16="http://schemas.microsoft.com/office/drawing/2014/main" id="{900EEC4F-608A-4075-A4F9-E02DF55F846D}"/>
            </a:ext>
          </a:extLst>
        </xdr:cNvPr>
        <xdr:cNvSpPr txBox="1">
          <a:spLocks noChangeArrowheads="1"/>
        </xdr:cNvSpPr>
      </xdr:nvSpPr>
      <xdr:spPr bwMode="auto">
        <a:xfrm>
          <a:off x="3710214" y="59776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44331"/>
    <xdr:sp macro="" textlink="">
      <xdr:nvSpPr>
        <xdr:cNvPr id="1773" name="Text Box 15">
          <a:extLst>
            <a:ext uri="{FF2B5EF4-FFF2-40B4-BE49-F238E27FC236}">
              <a16:creationId xmlns:a16="http://schemas.microsoft.com/office/drawing/2014/main" id="{63937A34-D090-459C-B940-78300CFF8218}"/>
            </a:ext>
          </a:extLst>
        </xdr:cNvPr>
        <xdr:cNvSpPr txBox="1">
          <a:spLocks noChangeArrowheads="1"/>
        </xdr:cNvSpPr>
      </xdr:nvSpPr>
      <xdr:spPr bwMode="auto">
        <a:xfrm>
          <a:off x="3710214" y="5977618"/>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504825</xdr:rowOff>
    </xdr:from>
    <xdr:ext cx="95250" cy="213632"/>
    <xdr:sp macro="" textlink="">
      <xdr:nvSpPr>
        <xdr:cNvPr id="1774" name="Text Box 15">
          <a:extLst>
            <a:ext uri="{FF2B5EF4-FFF2-40B4-BE49-F238E27FC236}">
              <a16:creationId xmlns:a16="http://schemas.microsoft.com/office/drawing/2014/main" id="{8F5F120B-EDC1-4682-909A-814DA67AA2DC}"/>
            </a:ext>
          </a:extLst>
        </xdr:cNvPr>
        <xdr:cNvSpPr txBox="1">
          <a:spLocks noChangeArrowheads="1"/>
        </xdr:cNvSpPr>
      </xdr:nvSpPr>
      <xdr:spPr bwMode="auto">
        <a:xfrm>
          <a:off x="6555468" y="59776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75" name="Text Box 16">
          <a:extLst>
            <a:ext uri="{FF2B5EF4-FFF2-40B4-BE49-F238E27FC236}">
              <a16:creationId xmlns:a16="http://schemas.microsoft.com/office/drawing/2014/main" id="{2AC10851-85C3-4C99-A821-93CFFF2DA7A9}"/>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76" name="Text Box 17">
          <a:extLst>
            <a:ext uri="{FF2B5EF4-FFF2-40B4-BE49-F238E27FC236}">
              <a16:creationId xmlns:a16="http://schemas.microsoft.com/office/drawing/2014/main" id="{7FB0885B-AD30-46B1-9034-995ACDA5CA78}"/>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77" name="Text Box 18">
          <a:extLst>
            <a:ext uri="{FF2B5EF4-FFF2-40B4-BE49-F238E27FC236}">
              <a16:creationId xmlns:a16="http://schemas.microsoft.com/office/drawing/2014/main" id="{4945904A-122C-465C-9A93-4FF691A77FAE}"/>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78" name="Text Box 19">
          <a:extLst>
            <a:ext uri="{FF2B5EF4-FFF2-40B4-BE49-F238E27FC236}">
              <a16:creationId xmlns:a16="http://schemas.microsoft.com/office/drawing/2014/main" id="{E2413F4D-568E-41CC-BF2F-0ABBADD1BB45}"/>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79" name="Text Box 16">
          <a:extLst>
            <a:ext uri="{FF2B5EF4-FFF2-40B4-BE49-F238E27FC236}">
              <a16:creationId xmlns:a16="http://schemas.microsoft.com/office/drawing/2014/main" id="{B81CDC60-77E2-45A5-80D5-96FE2F0FE7F3}"/>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80" name="Text Box 17">
          <a:extLst>
            <a:ext uri="{FF2B5EF4-FFF2-40B4-BE49-F238E27FC236}">
              <a16:creationId xmlns:a16="http://schemas.microsoft.com/office/drawing/2014/main" id="{3676D17E-D94E-4DF3-B47A-B0386A41E736}"/>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81" name="Text Box 18">
          <a:extLst>
            <a:ext uri="{FF2B5EF4-FFF2-40B4-BE49-F238E27FC236}">
              <a16:creationId xmlns:a16="http://schemas.microsoft.com/office/drawing/2014/main" id="{D134CB9F-5AD5-49E1-A7EC-447E3027162A}"/>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82" name="Text Box 19">
          <a:extLst>
            <a:ext uri="{FF2B5EF4-FFF2-40B4-BE49-F238E27FC236}">
              <a16:creationId xmlns:a16="http://schemas.microsoft.com/office/drawing/2014/main" id="{7C07FAD0-1340-498E-9587-063AE2068482}"/>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1783" name="Text Box 16">
          <a:extLst>
            <a:ext uri="{FF2B5EF4-FFF2-40B4-BE49-F238E27FC236}">
              <a16:creationId xmlns:a16="http://schemas.microsoft.com/office/drawing/2014/main" id="{F9B9FD25-14BC-4AB6-970E-EAA65B1CC04A}"/>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1784" name="Text Box 17">
          <a:extLst>
            <a:ext uri="{FF2B5EF4-FFF2-40B4-BE49-F238E27FC236}">
              <a16:creationId xmlns:a16="http://schemas.microsoft.com/office/drawing/2014/main" id="{E966EB9A-237C-4C8E-B356-BDDF79C0D996}"/>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1785" name="Text Box 18">
          <a:extLst>
            <a:ext uri="{FF2B5EF4-FFF2-40B4-BE49-F238E27FC236}">
              <a16:creationId xmlns:a16="http://schemas.microsoft.com/office/drawing/2014/main" id="{DFEC5651-9CBB-425B-B363-4D4E4C759758}"/>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1786" name="Text Box 19">
          <a:extLst>
            <a:ext uri="{FF2B5EF4-FFF2-40B4-BE49-F238E27FC236}">
              <a16:creationId xmlns:a16="http://schemas.microsoft.com/office/drawing/2014/main" id="{657EE1E4-D877-4623-BA4D-FF7CA569C444}"/>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87" name="Text Box 16">
          <a:extLst>
            <a:ext uri="{FF2B5EF4-FFF2-40B4-BE49-F238E27FC236}">
              <a16:creationId xmlns:a16="http://schemas.microsoft.com/office/drawing/2014/main" id="{57F5891F-21AF-4870-8019-700280CF27BA}"/>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88" name="Text Box 17">
          <a:extLst>
            <a:ext uri="{FF2B5EF4-FFF2-40B4-BE49-F238E27FC236}">
              <a16:creationId xmlns:a16="http://schemas.microsoft.com/office/drawing/2014/main" id="{167D32B3-4508-406A-BA1E-D6AD1705B215}"/>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89" name="Text Box 18">
          <a:extLst>
            <a:ext uri="{FF2B5EF4-FFF2-40B4-BE49-F238E27FC236}">
              <a16:creationId xmlns:a16="http://schemas.microsoft.com/office/drawing/2014/main" id="{EE797F35-214F-47AC-A409-111FE7E98C97}"/>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1790" name="Text Box 19">
          <a:extLst>
            <a:ext uri="{FF2B5EF4-FFF2-40B4-BE49-F238E27FC236}">
              <a16:creationId xmlns:a16="http://schemas.microsoft.com/office/drawing/2014/main" id="{C083B76A-A834-425A-BEEF-003F4B17FEFE}"/>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91" name="Text Box 16">
          <a:extLst>
            <a:ext uri="{FF2B5EF4-FFF2-40B4-BE49-F238E27FC236}">
              <a16:creationId xmlns:a16="http://schemas.microsoft.com/office/drawing/2014/main" id="{B2361EB2-54D7-42C6-8272-03EACFD30829}"/>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92" name="Text Box 17">
          <a:extLst>
            <a:ext uri="{FF2B5EF4-FFF2-40B4-BE49-F238E27FC236}">
              <a16:creationId xmlns:a16="http://schemas.microsoft.com/office/drawing/2014/main" id="{332128F7-FECA-4640-8827-08B28C993332}"/>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1793" name="Text Box 18">
          <a:extLst>
            <a:ext uri="{FF2B5EF4-FFF2-40B4-BE49-F238E27FC236}">
              <a16:creationId xmlns:a16="http://schemas.microsoft.com/office/drawing/2014/main" id="{2B411607-FBC5-4B06-AA39-D9AA550D9970}"/>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4" name="Text Box 16">
          <a:extLst>
            <a:ext uri="{FF2B5EF4-FFF2-40B4-BE49-F238E27FC236}">
              <a16:creationId xmlns:a16="http://schemas.microsoft.com/office/drawing/2014/main" id="{3DDE8A26-4018-48C5-9F34-0B07CC93FE6A}"/>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5" name="Text Box 17">
          <a:extLst>
            <a:ext uri="{FF2B5EF4-FFF2-40B4-BE49-F238E27FC236}">
              <a16:creationId xmlns:a16="http://schemas.microsoft.com/office/drawing/2014/main" id="{0011D77E-8496-4500-8FB4-354292136E59}"/>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6" name="Text Box 18">
          <a:extLst>
            <a:ext uri="{FF2B5EF4-FFF2-40B4-BE49-F238E27FC236}">
              <a16:creationId xmlns:a16="http://schemas.microsoft.com/office/drawing/2014/main" id="{AA706CFB-9AC8-400F-8AF4-267CD40CAF02}"/>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7" name="Text Box 19">
          <a:extLst>
            <a:ext uri="{FF2B5EF4-FFF2-40B4-BE49-F238E27FC236}">
              <a16:creationId xmlns:a16="http://schemas.microsoft.com/office/drawing/2014/main" id="{84C2C6E8-6A0D-470B-82C0-D8730FDC1020}"/>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8" name="Text Box 16">
          <a:extLst>
            <a:ext uri="{FF2B5EF4-FFF2-40B4-BE49-F238E27FC236}">
              <a16:creationId xmlns:a16="http://schemas.microsoft.com/office/drawing/2014/main" id="{25803644-534A-4188-804A-7350B4C2B97C}"/>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799" name="Text Box 17">
          <a:extLst>
            <a:ext uri="{FF2B5EF4-FFF2-40B4-BE49-F238E27FC236}">
              <a16:creationId xmlns:a16="http://schemas.microsoft.com/office/drawing/2014/main" id="{B9E79326-00D1-47A5-B763-0402B72DF44E}"/>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800" name="Text Box 18">
          <a:extLst>
            <a:ext uri="{FF2B5EF4-FFF2-40B4-BE49-F238E27FC236}">
              <a16:creationId xmlns:a16="http://schemas.microsoft.com/office/drawing/2014/main" id="{CCA9A088-CC6F-463E-BCA1-3C11862CA636}"/>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1801" name="Text Box 19">
          <a:extLst>
            <a:ext uri="{FF2B5EF4-FFF2-40B4-BE49-F238E27FC236}">
              <a16:creationId xmlns:a16="http://schemas.microsoft.com/office/drawing/2014/main" id="{982DD3D3-ADF9-4F9C-A7C9-6B8F1CB71D33}"/>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02" name="Text Box 16">
          <a:extLst>
            <a:ext uri="{FF2B5EF4-FFF2-40B4-BE49-F238E27FC236}">
              <a16:creationId xmlns:a16="http://schemas.microsoft.com/office/drawing/2014/main" id="{AC016489-2D81-472F-9DEF-338FB4177E08}"/>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03" name="Text Box 17">
          <a:extLst>
            <a:ext uri="{FF2B5EF4-FFF2-40B4-BE49-F238E27FC236}">
              <a16:creationId xmlns:a16="http://schemas.microsoft.com/office/drawing/2014/main" id="{F3D20E3F-E5E3-4842-9463-4EDC8B46F09E}"/>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04" name="Text Box 18">
          <a:extLst>
            <a:ext uri="{FF2B5EF4-FFF2-40B4-BE49-F238E27FC236}">
              <a16:creationId xmlns:a16="http://schemas.microsoft.com/office/drawing/2014/main" id="{B710DD33-3BEC-4EE5-A3A7-D0287690125D}"/>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05" name="Text Box 19">
          <a:extLst>
            <a:ext uri="{FF2B5EF4-FFF2-40B4-BE49-F238E27FC236}">
              <a16:creationId xmlns:a16="http://schemas.microsoft.com/office/drawing/2014/main" id="{A6016362-F9B5-43E8-A6FD-8387E6986EBC}"/>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61691"/>
    <xdr:sp macro="" textlink="">
      <xdr:nvSpPr>
        <xdr:cNvPr id="1806" name="Text Box 15">
          <a:extLst>
            <a:ext uri="{FF2B5EF4-FFF2-40B4-BE49-F238E27FC236}">
              <a16:creationId xmlns:a16="http://schemas.microsoft.com/office/drawing/2014/main" id="{A1D3DDA1-EAF2-46F7-8F20-B6AC3F8D78DE}"/>
            </a:ext>
          </a:extLst>
        </xdr:cNvPr>
        <xdr:cNvSpPr txBox="1">
          <a:spLocks noChangeArrowheads="1"/>
        </xdr:cNvSpPr>
      </xdr:nvSpPr>
      <xdr:spPr bwMode="auto">
        <a:xfrm>
          <a:off x="3710214" y="3800475"/>
          <a:ext cx="95250" cy="46169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07" name="Text Box 16">
          <a:extLst>
            <a:ext uri="{FF2B5EF4-FFF2-40B4-BE49-F238E27FC236}">
              <a16:creationId xmlns:a16="http://schemas.microsoft.com/office/drawing/2014/main" id="{C1AF6918-327F-44FF-B42F-D7BC7A36D358}"/>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08" name="Text Box 17">
          <a:extLst>
            <a:ext uri="{FF2B5EF4-FFF2-40B4-BE49-F238E27FC236}">
              <a16:creationId xmlns:a16="http://schemas.microsoft.com/office/drawing/2014/main" id="{46497D61-8A5C-420C-90F6-DDF3AE44C83F}"/>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09" name="Text Box 18">
          <a:extLst>
            <a:ext uri="{FF2B5EF4-FFF2-40B4-BE49-F238E27FC236}">
              <a16:creationId xmlns:a16="http://schemas.microsoft.com/office/drawing/2014/main" id="{C3E67EF4-7EF5-4FE7-8851-291433E92723}"/>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10" name="Text Box 19">
          <a:extLst>
            <a:ext uri="{FF2B5EF4-FFF2-40B4-BE49-F238E27FC236}">
              <a16:creationId xmlns:a16="http://schemas.microsoft.com/office/drawing/2014/main" id="{820374F2-B059-4C6A-AF54-E0A934A785F3}"/>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504825</xdr:rowOff>
    </xdr:from>
    <xdr:ext cx="95250" cy="442269"/>
    <xdr:sp macro="" textlink="">
      <xdr:nvSpPr>
        <xdr:cNvPr id="1811" name="Text Box 15">
          <a:extLst>
            <a:ext uri="{FF2B5EF4-FFF2-40B4-BE49-F238E27FC236}">
              <a16:creationId xmlns:a16="http://schemas.microsoft.com/office/drawing/2014/main" id="{BB67BB8D-19A9-4DBB-8D90-E930B8D23F26}"/>
            </a:ext>
          </a:extLst>
        </xdr:cNvPr>
        <xdr:cNvSpPr txBox="1">
          <a:spLocks noChangeArrowheads="1"/>
        </xdr:cNvSpPr>
      </xdr:nvSpPr>
      <xdr:spPr bwMode="auto">
        <a:xfrm>
          <a:off x="6555468" y="3800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1812" name="Text Box 16">
          <a:extLst>
            <a:ext uri="{FF2B5EF4-FFF2-40B4-BE49-F238E27FC236}">
              <a16:creationId xmlns:a16="http://schemas.microsoft.com/office/drawing/2014/main" id="{95584AE7-DC55-45E9-B3C5-298F9C7FA98B}"/>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1813" name="Text Box 17">
          <a:extLst>
            <a:ext uri="{FF2B5EF4-FFF2-40B4-BE49-F238E27FC236}">
              <a16:creationId xmlns:a16="http://schemas.microsoft.com/office/drawing/2014/main" id="{D673AE3F-E0A4-402C-94BA-BD346A67C11B}"/>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1814" name="Text Box 18">
          <a:extLst>
            <a:ext uri="{FF2B5EF4-FFF2-40B4-BE49-F238E27FC236}">
              <a16:creationId xmlns:a16="http://schemas.microsoft.com/office/drawing/2014/main" id="{26890563-3E94-416A-A3EF-71BD5777EE82}"/>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1815" name="Text Box 19">
          <a:extLst>
            <a:ext uri="{FF2B5EF4-FFF2-40B4-BE49-F238E27FC236}">
              <a16:creationId xmlns:a16="http://schemas.microsoft.com/office/drawing/2014/main" id="{27884724-32FA-45A0-9B5B-9747AA2DEB3B}"/>
            </a:ext>
          </a:extLst>
        </xdr:cNvPr>
        <xdr:cNvSpPr txBox="1">
          <a:spLocks noChangeArrowheads="1"/>
        </xdr:cNvSpPr>
      </xdr:nvSpPr>
      <xdr:spPr bwMode="auto">
        <a:xfrm>
          <a:off x="15475857"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504825</xdr:rowOff>
    </xdr:from>
    <xdr:ext cx="95250" cy="442269"/>
    <xdr:sp macro="" textlink="">
      <xdr:nvSpPr>
        <xdr:cNvPr id="1816" name="Text Box 15">
          <a:extLst>
            <a:ext uri="{FF2B5EF4-FFF2-40B4-BE49-F238E27FC236}">
              <a16:creationId xmlns:a16="http://schemas.microsoft.com/office/drawing/2014/main" id="{561A9199-FB6A-4E04-8288-51CB2F2435DB}"/>
            </a:ext>
          </a:extLst>
        </xdr:cNvPr>
        <xdr:cNvSpPr txBox="1">
          <a:spLocks noChangeArrowheads="1"/>
        </xdr:cNvSpPr>
      </xdr:nvSpPr>
      <xdr:spPr bwMode="auto">
        <a:xfrm>
          <a:off x="15475857" y="3800475"/>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55</xdr:row>
      <xdr:rowOff>504825</xdr:rowOff>
    </xdr:from>
    <xdr:ext cx="95250" cy="444014"/>
    <xdr:sp macro="" textlink="">
      <xdr:nvSpPr>
        <xdr:cNvPr id="1817" name="Text Box 15">
          <a:extLst>
            <a:ext uri="{FF2B5EF4-FFF2-40B4-BE49-F238E27FC236}">
              <a16:creationId xmlns:a16="http://schemas.microsoft.com/office/drawing/2014/main" id="{C4239C8F-C19E-4C2D-A59E-810950E73E25}"/>
            </a:ext>
          </a:extLst>
        </xdr:cNvPr>
        <xdr:cNvSpPr txBox="1">
          <a:spLocks noChangeArrowheads="1"/>
        </xdr:cNvSpPr>
      </xdr:nvSpPr>
      <xdr:spPr bwMode="auto">
        <a:xfrm>
          <a:off x="3710214" y="3612696"/>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18" name="Text Box 16">
          <a:extLst>
            <a:ext uri="{FF2B5EF4-FFF2-40B4-BE49-F238E27FC236}">
              <a16:creationId xmlns:a16="http://schemas.microsoft.com/office/drawing/2014/main" id="{36D51386-01AD-43BD-9973-E716ECC34BB8}"/>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19" name="Text Box 17">
          <a:extLst>
            <a:ext uri="{FF2B5EF4-FFF2-40B4-BE49-F238E27FC236}">
              <a16:creationId xmlns:a16="http://schemas.microsoft.com/office/drawing/2014/main" id="{31A65340-3A5D-4A9C-A08C-487FB803305E}"/>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20" name="Text Box 18">
          <a:extLst>
            <a:ext uri="{FF2B5EF4-FFF2-40B4-BE49-F238E27FC236}">
              <a16:creationId xmlns:a16="http://schemas.microsoft.com/office/drawing/2014/main" id="{E6947545-06FA-48F3-BA91-FBBA47090D1F}"/>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1821" name="Text Box 19">
          <a:extLst>
            <a:ext uri="{FF2B5EF4-FFF2-40B4-BE49-F238E27FC236}">
              <a16:creationId xmlns:a16="http://schemas.microsoft.com/office/drawing/2014/main" id="{0DD38593-77AB-466A-AD70-CBE04F610261}"/>
            </a:ext>
          </a:extLst>
        </xdr:cNvPr>
        <xdr:cNvSpPr txBox="1">
          <a:spLocks noChangeArrowheads="1"/>
        </xdr:cNvSpPr>
      </xdr:nvSpPr>
      <xdr:spPr bwMode="auto">
        <a:xfrm>
          <a:off x="371021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213632"/>
    <xdr:sp macro="" textlink="">
      <xdr:nvSpPr>
        <xdr:cNvPr id="1822" name="Text Box 15">
          <a:extLst>
            <a:ext uri="{FF2B5EF4-FFF2-40B4-BE49-F238E27FC236}">
              <a16:creationId xmlns:a16="http://schemas.microsoft.com/office/drawing/2014/main" id="{19F52467-B6AE-4261-92F5-BD858F0E6E9D}"/>
            </a:ext>
          </a:extLst>
        </xdr:cNvPr>
        <xdr:cNvSpPr txBox="1">
          <a:spLocks noChangeArrowheads="1"/>
        </xdr:cNvSpPr>
      </xdr:nvSpPr>
      <xdr:spPr bwMode="auto">
        <a:xfrm>
          <a:off x="3710214" y="38004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44331"/>
    <xdr:sp macro="" textlink="">
      <xdr:nvSpPr>
        <xdr:cNvPr id="1823" name="Text Box 15">
          <a:extLst>
            <a:ext uri="{FF2B5EF4-FFF2-40B4-BE49-F238E27FC236}">
              <a16:creationId xmlns:a16="http://schemas.microsoft.com/office/drawing/2014/main" id="{2B813F81-EDF2-43E3-B00F-CB850040D05F}"/>
            </a:ext>
          </a:extLst>
        </xdr:cNvPr>
        <xdr:cNvSpPr txBox="1">
          <a:spLocks noChangeArrowheads="1"/>
        </xdr:cNvSpPr>
      </xdr:nvSpPr>
      <xdr:spPr bwMode="auto">
        <a:xfrm>
          <a:off x="3710214" y="3800475"/>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55</xdr:row>
      <xdr:rowOff>504825</xdr:rowOff>
    </xdr:from>
    <xdr:ext cx="95250" cy="442269"/>
    <xdr:sp macro="" textlink="">
      <xdr:nvSpPr>
        <xdr:cNvPr id="1824" name="Text Box 15">
          <a:extLst>
            <a:ext uri="{FF2B5EF4-FFF2-40B4-BE49-F238E27FC236}">
              <a16:creationId xmlns:a16="http://schemas.microsoft.com/office/drawing/2014/main" id="{396BFEFC-A97E-4E0C-887A-BE718E3F3763}"/>
            </a:ext>
          </a:extLst>
        </xdr:cNvPr>
        <xdr:cNvSpPr txBox="1">
          <a:spLocks noChangeArrowheads="1"/>
        </xdr:cNvSpPr>
      </xdr:nvSpPr>
      <xdr:spPr bwMode="auto">
        <a:xfrm>
          <a:off x="6555468" y="3612696"/>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25" name="Text Box 16">
          <a:extLst>
            <a:ext uri="{FF2B5EF4-FFF2-40B4-BE49-F238E27FC236}">
              <a16:creationId xmlns:a16="http://schemas.microsoft.com/office/drawing/2014/main" id="{E41E7483-6D61-44F3-9BB7-0187D679F055}"/>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26" name="Text Box 17">
          <a:extLst>
            <a:ext uri="{FF2B5EF4-FFF2-40B4-BE49-F238E27FC236}">
              <a16:creationId xmlns:a16="http://schemas.microsoft.com/office/drawing/2014/main" id="{F816B010-81EE-400A-9168-0055C1B8D65F}"/>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1827" name="Text Box 18">
          <a:extLst>
            <a:ext uri="{FF2B5EF4-FFF2-40B4-BE49-F238E27FC236}">
              <a16:creationId xmlns:a16="http://schemas.microsoft.com/office/drawing/2014/main" id="{2EDEA3EC-B002-49FA-AA97-E8144C0DE5CD}"/>
            </a:ext>
          </a:extLst>
        </xdr:cNvPr>
        <xdr:cNvSpPr txBox="1">
          <a:spLocks noChangeArrowheads="1"/>
        </xdr:cNvSpPr>
      </xdr:nvSpPr>
      <xdr:spPr bwMode="auto">
        <a:xfrm>
          <a:off x="6555468"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504825</xdr:rowOff>
    </xdr:from>
    <xdr:ext cx="95250" cy="213632"/>
    <xdr:sp macro="" textlink="">
      <xdr:nvSpPr>
        <xdr:cNvPr id="1828" name="Text Box 15">
          <a:extLst>
            <a:ext uri="{FF2B5EF4-FFF2-40B4-BE49-F238E27FC236}">
              <a16:creationId xmlns:a16="http://schemas.microsoft.com/office/drawing/2014/main" id="{5C677724-4C4D-442A-BDE7-3D52E144D3A4}"/>
            </a:ext>
          </a:extLst>
        </xdr:cNvPr>
        <xdr:cNvSpPr txBox="1">
          <a:spLocks noChangeArrowheads="1"/>
        </xdr:cNvSpPr>
      </xdr:nvSpPr>
      <xdr:spPr bwMode="auto">
        <a:xfrm>
          <a:off x="6555468" y="3800475"/>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29" name="Text Box 16">
          <a:extLst>
            <a:ext uri="{FF2B5EF4-FFF2-40B4-BE49-F238E27FC236}">
              <a16:creationId xmlns:a16="http://schemas.microsoft.com/office/drawing/2014/main" id="{5617E29F-0171-4EC6-8624-2C9BF0CCE5F9}"/>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0" name="Text Box 17">
          <a:extLst>
            <a:ext uri="{FF2B5EF4-FFF2-40B4-BE49-F238E27FC236}">
              <a16:creationId xmlns:a16="http://schemas.microsoft.com/office/drawing/2014/main" id="{30AC6176-8D3C-4993-91FA-7F674B4F5D58}"/>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1" name="Text Box 18">
          <a:extLst>
            <a:ext uri="{FF2B5EF4-FFF2-40B4-BE49-F238E27FC236}">
              <a16:creationId xmlns:a16="http://schemas.microsoft.com/office/drawing/2014/main" id="{F282A092-0D5C-434F-AB9A-D0F6A5AE422B}"/>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2" name="Text Box 19">
          <a:extLst>
            <a:ext uri="{FF2B5EF4-FFF2-40B4-BE49-F238E27FC236}">
              <a16:creationId xmlns:a16="http://schemas.microsoft.com/office/drawing/2014/main" id="{26C34814-E968-4C0D-A59A-52C315E5B288}"/>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3" name="Text Box 16">
          <a:extLst>
            <a:ext uri="{FF2B5EF4-FFF2-40B4-BE49-F238E27FC236}">
              <a16:creationId xmlns:a16="http://schemas.microsoft.com/office/drawing/2014/main" id="{1CA347AC-77C1-41D6-8DE2-7467050F8C2F}"/>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4" name="Text Box 17">
          <a:extLst>
            <a:ext uri="{FF2B5EF4-FFF2-40B4-BE49-F238E27FC236}">
              <a16:creationId xmlns:a16="http://schemas.microsoft.com/office/drawing/2014/main" id="{2EF2D593-AEAD-4D49-BDB4-B020ED93EB9F}"/>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5" name="Text Box 18">
          <a:extLst>
            <a:ext uri="{FF2B5EF4-FFF2-40B4-BE49-F238E27FC236}">
              <a16:creationId xmlns:a16="http://schemas.microsoft.com/office/drawing/2014/main" id="{257632A9-0AD6-486D-8EC2-38CF44763872}"/>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1836" name="Text Box 19">
          <a:extLst>
            <a:ext uri="{FF2B5EF4-FFF2-40B4-BE49-F238E27FC236}">
              <a16:creationId xmlns:a16="http://schemas.microsoft.com/office/drawing/2014/main" id="{21A28007-17EB-4731-8B4F-CE4714C418CD}"/>
            </a:ext>
          </a:extLst>
        </xdr:cNvPr>
        <xdr:cNvSpPr txBox="1">
          <a:spLocks noChangeArrowheads="1"/>
        </xdr:cNvSpPr>
      </xdr:nvSpPr>
      <xdr:spPr bwMode="auto">
        <a:xfrm>
          <a:off x="9398454" y="361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37" name="Text Box 16">
          <a:extLst>
            <a:ext uri="{FF2B5EF4-FFF2-40B4-BE49-F238E27FC236}">
              <a16:creationId xmlns:a16="http://schemas.microsoft.com/office/drawing/2014/main" id="{625A870C-2A4E-42E8-9062-64A15058E691}"/>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38" name="Text Box 17">
          <a:extLst>
            <a:ext uri="{FF2B5EF4-FFF2-40B4-BE49-F238E27FC236}">
              <a16:creationId xmlns:a16="http://schemas.microsoft.com/office/drawing/2014/main" id="{819B1D2E-FFEB-4AA2-8756-20C0659CA30A}"/>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39" name="Text Box 18">
          <a:extLst>
            <a:ext uri="{FF2B5EF4-FFF2-40B4-BE49-F238E27FC236}">
              <a16:creationId xmlns:a16="http://schemas.microsoft.com/office/drawing/2014/main" id="{1184BCA5-7F77-49F6-8C7A-DF8B1D7EAE44}"/>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40" name="Text Box 19">
          <a:extLst>
            <a:ext uri="{FF2B5EF4-FFF2-40B4-BE49-F238E27FC236}">
              <a16:creationId xmlns:a16="http://schemas.microsoft.com/office/drawing/2014/main" id="{7CD7E2A4-65C2-4E7A-A76A-8FC5D4523C7F}"/>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41" name="Text Box 16">
          <a:extLst>
            <a:ext uri="{FF2B5EF4-FFF2-40B4-BE49-F238E27FC236}">
              <a16:creationId xmlns:a16="http://schemas.microsoft.com/office/drawing/2014/main" id="{D0A0D499-0EFD-4261-BB03-B04F5BD7AA46}"/>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42" name="Text Box 17">
          <a:extLst>
            <a:ext uri="{FF2B5EF4-FFF2-40B4-BE49-F238E27FC236}">
              <a16:creationId xmlns:a16="http://schemas.microsoft.com/office/drawing/2014/main" id="{EA471C9F-2671-42D0-9708-BD8473EA3139}"/>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43" name="Text Box 18">
          <a:extLst>
            <a:ext uri="{FF2B5EF4-FFF2-40B4-BE49-F238E27FC236}">
              <a16:creationId xmlns:a16="http://schemas.microsoft.com/office/drawing/2014/main" id="{8D8D4D0A-2C19-4F68-99D9-7996622283CF}"/>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44" name="Text Box 19">
          <a:extLst>
            <a:ext uri="{FF2B5EF4-FFF2-40B4-BE49-F238E27FC236}">
              <a16:creationId xmlns:a16="http://schemas.microsoft.com/office/drawing/2014/main" id="{58B55499-5B87-40BA-A969-9D246C978E7A}"/>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1845" name="Text Box 16">
          <a:extLst>
            <a:ext uri="{FF2B5EF4-FFF2-40B4-BE49-F238E27FC236}">
              <a16:creationId xmlns:a16="http://schemas.microsoft.com/office/drawing/2014/main" id="{03250D8A-5B09-4615-81EC-6B9138FF6ECE}"/>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1846" name="Text Box 17">
          <a:extLst>
            <a:ext uri="{FF2B5EF4-FFF2-40B4-BE49-F238E27FC236}">
              <a16:creationId xmlns:a16="http://schemas.microsoft.com/office/drawing/2014/main" id="{36C54DE8-A67A-4033-9369-B7966B3FCFB4}"/>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1847" name="Text Box 18">
          <a:extLst>
            <a:ext uri="{FF2B5EF4-FFF2-40B4-BE49-F238E27FC236}">
              <a16:creationId xmlns:a16="http://schemas.microsoft.com/office/drawing/2014/main" id="{F23F1E24-67B9-4FF9-B1CD-B288FA3B6BE5}"/>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1848" name="Text Box 19">
          <a:extLst>
            <a:ext uri="{FF2B5EF4-FFF2-40B4-BE49-F238E27FC236}">
              <a16:creationId xmlns:a16="http://schemas.microsoft.com/office/drawing/2014/main" id="{DDC36C39-4A97-4F28-B099-5364C9D1C299}"/>
            </a:ext>
          </a:extLst>
        </xdr:cNvPr>
        <xdr:cNvSpPr txBox="1">
          <a:spLocks noChangeArrowheads="1"/>
        </xdr:cNvSpPr>
      </xdr:nvSpPr>
      <xdr:spPr bwMode="auto">
        <a:xfrm>
          <a:off x="15475857"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59</xdr:row>
      <xdr:rowOff>504825</xdr:rowOff>
    </xdr:from>
    <xdr:ext cx="95250" cy="444014"/>
    <xdr:sp macro="" textlink="">
      <xdr:nvSpPr>
        <xdr:cNvPr id="1849" name="Text Box 15">
          <a:extLst>
            <a:ext uri="{FF2B5EF4-FFF2-40B4-BE49-F238E27FC236}">
              <a16:creationId xmlns:a16="http://schemas.microsoft.com/office/drawing/2014/main" id="{0387410B-1776-45CE-B189-BDE22E60B243}"/>
            </a:ext>
          </a:extLst>
        </xdr:cNvPr>
        <xdr:cNvSpPr txBox="1">
          <a:spLocks noChangeArrowheads="1"/>
        </xdr:cNvSpPr>
      </xdr:nvSpPr>
      <xdr:spPr bwMode="auto">
        <a:xfrm>
          <a:off x="3710214" y="4156982"/>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50" name="Text Box 16">
          <a:extLst>
            <a:ext uri="{FF2B5EF4-FFF2-40B4-BE49-F238E27FC236}">
              <a16:creationId xmlns:a16="http://schemas.microsoft.com/office/drawing/2014/main" id="{E9CFBF40-AA0A-427C-B829-1289B554E917}"/>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51" name="Text Box 17">
          <a:extLst>
            <a:ext uri="{FF2B5EF4-FFF2-40B4-BE49-F238E27FC236}">
              <a16:creationId xmlns:a16="http://schemas.microsoft.com/office/drawing/2014/main" id="{EEFA962F-88B2-4A49-AF6B-515196B94A82}"/>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52" name="Text Box 18">
          <a:extLst>
            <a:ext uri="{FF2B5EF4-FFF2-40B4-BE49-F238E27FC236}">
              <a16:creationId xmlns:a16="http://schemas.microsoft.com/office/drawing/2014/main" id="{7CA07C70-023F-4997-978C-FD927BC08CFB}"/>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1853" name="Text Box 19">
          <a:extLst>
            <a:ext uri="{FF2B5EF4-FFF2-40B4-BE49-F238E27FC236}">
              <a16:creationId xmlns:a16="http://schemas.microsoft.com/office/drawing/2014/main" id="{17E031E2-4FD9-4761-9BEC-6292C3B8DC11}"/>
            </a:ext>
          </a:extLst>
        </xdr:cNvPr>
        <xdr:cNvSpPr txBox="1">
          <a:spLocks noChangeArrowheads="1"/>
        </xdr:cNvSpPr>
      </xdr:nvSpPr>
      <xdr:spPr bwMode="auto">
        <a:xfrm>
          <a:off x="371021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59</xdr:row>
      <xdr:rowOff>504825</xdr:rowOff>
    </xdr:from>
    <xdr:ext cx="95250" cy="442269"/>
    <xdr:sp macro="" textlink="">
      <xdr:nvSpPr>
        <xdr:cNvPr id="1854" name="Text Box 15">
          <a:extLst>
            <a:ext uri="{FF2B5EF4-FFF2-40B4-BE49-F238E27FC236}">
              <a16:creationId xmlns:a16="http://schemas.microsoft.com/office/drawing/2014/main" id="{29CD5C22-3C11-4BDC-8581-02C3209DC1E4}"/>
            </a:ext>
          </a:extLst>
        </xdr:cNvPr>
        <xdr:cNvSpPr txBox="1">
          <a:spLocks noChangeArrowheads="1"/>
        </xdr:cNvSpPr>
      </xdr:nvSpPr>
      <xdr:spPr bwMode="auto">
        <a:xfrm>
          <a:off x="6555468" y="415698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55" name="Text Box 16">
          <a:extLst>
            <a:ext uri="{FF2B5EF4-FFF2-40B4-BE49-F238E27FC236}">
              <a16:creationId xmlns:a16="http://schemas.microsoft.com/office/drawing/2014/main" id="{C2F4018C-B285-474B-A632-DBC382ED2897}"/>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56" name="Text Box 17">
          <a:extLst>
            <a:ext uri="{FF2B5EF4-FFF2-40B4-BE49-F238E27FC236}">
              <a16:creationId xmlns:a16="http://schemas.microsoft.com/office/drawing/2014/main" id="{7D3C0022-0A23-492B-8842-653D41699786}"/>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1857" name="Text Box 18">
          <a:extLst>
            <a:ext uri="{FF2B5EF4-FFF2-40B4-BE49-F238E27FC236}">
              <a16:creationId xmlns:a16="http://schemas.microsoft.com/office/drawing/2014/main" id="{B1B4CBED-A57E-4391-8CD9-CF518AD5F7C7}"/>
            </a:ext>
          </a:extLst>
        </xdr:cNvPr>
        <xdr:cNvSpPr txBox="1">
          <a:spLocks noChangeArrowheads="1"/>
        </xdr:cNvSpPr>
      </xdr:nvSpPr>
      <xdr:spPr bwMode="auto">
        <a:xfrm>
          <a:off x="6555468"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58" name="Text Box 16">
          <a:extLst>
            <a:ext uri="{FF2B5EF4-FFF2-40B4-BE49-F238E27FC236}">
              <a16:creationId xmlns:a16="http://schemas.microsoft.com/office/drawing/2014/main" id="{75E0240A-9540-40A3-9C10-6A39026388A6}"/>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59" name="Text Box 17">
          <a:extLst>
            <a:ext uri="{FF2B5EF4-FFF2-40B4-BE49-F238E27FC236}">
              <a16:creationId xmlns:a16="http://schemas.microsoft.com/office/drawing/2014/main" id="{B1ACE4E5-B682-4B65-BD8F-14FCDE5EF5C0}"/>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0" name="Text Box 18">
          <a:extLst>
            <a:ext uri="{FF2B5EF4-FFF2-40B4-BE49-F238E27FC236}">
              <a16:creationId xmlns:a16="http://schemas.microsoft.com/office/drawing/2014/main" id="{A16113D2-0626-4C31-8087-9B3A01715621}"/>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1" name="Text Box 19">
          <a:extLst>
            <a:ext uri="{FF2B5EF4-FFF2-40B4-BE49-F238E27FC236}">
              <a16:creationId xmlns:a16="http://schemas.microsoft.com/office/drawing/2014/main" id="{79B9E6C9-F4D1-4474-BE99-2F88BAEFB47A}"/>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2" name="Text Box 16">
          <a:extLst>
            <a:ext uri="{FF2B5EF4-FFF2-40B4-BE49-F238E27FC236}">
              <a16:creationId xmlns:a16="http://schemas.microsoft.com/office/drawing/2014/main" id="{5382D9EB-2274-4A1E-9E2B-C1DA5E5C5145}"/>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3" name="Text Box 17">
          <a:extLst>
            <a:ext uri="{FF2B5EF4-FFF2-40B4-BE49-F238E27FC236}">
              <a16:creationId xmlns:a16="http://schemas.microsoft.com/office/drawing/2014/main" id="{58063064-5179-4C8E-BEE8-ACD4C81AC74F}"/>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4" name="Text Box 18">
          <a:extLst>
            <a:ext uri="{FF2B5EF4-FFF2-40B4-BE49-F238E27FC236}">
              <a16:creationId xmlns:a16="http://schemas.microsoft.com/office/drawing/2014/main" id="{E12E8AF1-09D1-4393-A28A-8A0B17C2381A}"/>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1865" name="Text Box 19">
          <a:extLst>
            <a:ext uri="{FF2B5EF4-FFF2-40B4-BE49-F238E27FC236}">
              <a16:creationId xmlns:a16="http://schemas.microsoft.com/office/drawing/2014/main" id="{6798C4CC-5247-4F18-9E57-E45C161945DC}"/>
            </a:ext>
          </a:extLst>
        </xdr:cNvPr>
        <xdr:cNvSpPr txBox="1">
          <a:spLocks noChangeArrowheads="1"/>
        </xdr:cNvSpPr>
      </xdr:nvSpPr>
      <xdr:spPr bwMode="auto">
        <a:xfrm>
          <a:off x="9398454" y="416378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48496"/>
    <xdr:sp macro="" textlink="">
      <xdr:nvSpPr>
        <xdr:cNvPr id="1866" name="Text Box 15">
          <a:extLst>
            <a:ext uri="{FF2B5EF4-FFF2-40B4-BE49-F238E27FC236}">
              <a16:creationId xmlns:a16="http://schemas.microsoft.com/office/drawing/2014/main" id="{CDF59E90-AE64-4426-BCCD-FB3527B96E7C}"/>
            </a:ext>
          </a:extLst>
        </xdr:cNvPr>
        <xdr:cNvSpPr txBox="1">
          <a:spLocks noChangeArrowheads="1"/>
        </xdr:cNvSpPr>
      </xdr:nvSpPr>
      <xdr:spPr bwMode="auto">
        <a:xfrm>
          <a:off x="3710214" y="434476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504825</xdr:rowOff>
    </xdr:from>
    <xdr:ext cx="95250" cy="442269"/>
    <xdr:sp macro="" textlink="">
      <xdr:nvSpPr>
        <xdr:cNvPr id="1867" name="Text Box 15">
          <a:extLst>
            <a:ext uri="{FF2B5EF4-FFF2-40B4-BE49-F238E27FC236}">
              <a16:creationId xmlns:a16="http://schemas.microsoft.com/office/drawing/2014/main" id="{9DF06C2B-A65D-45A6-8EB1-6CA44DB1867F}"/>
            </a:ext>
          </a:extLst>
        </xdr:cNvPr>
        <xdr:cNvSpPr txBox="1">
          <a:spLocks noChangeArrowheads="1"/>
        </xdr:cNvSpPr>
      </xdr:nvSpPr>
      <xdr:spPr bwMode="auto">
        <a:xfrm>
          <a:off x="6555468" y="43447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504825</xdr:rowOff>
    </xdr:from>
    <xdr:ext cx="95250" cy="442269"/>
    <xdr:sp macro="" textlink="">
      <xdr:nvSpPr>
        <xdr:cNvPr id="1868" name="Text Box 15">
          <a:extLst>
            <a:ext uri="{FF2B5EF4-FFF2-40B4-BE49-F238E27FC236}">
              <a16:creationId xmlns:a16="http://schemas.microsoft.com/office/drawing/2014/main" id="{38DF6D67-69A9-4727-B63E-2BD20A17E594}"/>
            </a:ext>
          </a:extLst>
        </xdr:cNvPr>
        <xdr:cNvSpPr txBox="1">
          <a:spLocks noChangeArrowheads="1"/>
        </xdr:cNvSpPr>
      </xdr:nvSpPr>
      <xdr:spPr bwMode="auto">
        <a:xfrm>
          <a:off x="15475857" y="434476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213632"/>
    <xdr:sp macro="" textlink="">
      <xdr:nvSpPr>
        <xdr:cNvPr id="1869" name="Text Box 15">
          <a:extLst>
            <a:ext uri="{FF2B5EF4-FFF2-40B4-BE49-F238E27FC236}">
              <a16:creationId xmlns:a16="http://schemas.microsoft.com/office/drawing/2014/main" id="{25EDF7F4-9402-44DB-BFFB-D957B152C245}"/>
            </a:ext>
          </a:extLst>
        </xdr:cNvPr>
        <xdr:cNvSpPr txBox="1">
          <a:spLocks noChangeArrowheads="1"/>
        </xdr:cNvSpPr>
      </xdr:nvSpPr>
      <xdr:spPr bwMode="auto">
        <a:xfrm>
          <a:off x="3710214" y="43447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44331"/>
    <xdr:sp macro="" textlink="">
      <xdr:nvSpPr>
        <xdr:cNvPr id="1870" name="Text Box 15">
          <a:extLst>
            <a:ext uri="{FF2B5EF4-FFF2-40B4-BE49-F238E27FC236}">
              <a16:creationId xmlns:a16="http://schemas.microsoft.com/office/drawing/2014/main" id="{CB9A1084-C443-4413-AB5A-2A5207177EAB}"/>
            </a:ext>
          </a:extLst>
        </xdr:cNvPr>
        <xdr:cNvSpPr txBox="1">
          <a:spLocks noChangeArrowheads="1"/>
        </xdr:cNvSpPr>
      </xdr:nvSpPr>
      <xdr:spPr bwMode="auto">
        <a:xfrm>
          <a:off x="3710214" y="434476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504825</xdr:rowOff>
    </xdr:from>
    <xdr:ext cx="95250" cy="213632"/>
    <xdr:sp macro="" textlink="">
      <xdr:nvSpPr>
        <xdr:cNvPr id="1871" name="Text Box 15">
          <a:extLst>
            <a:ext uri="{FF2B5EF4-FFF2-40B4-BE49-F238E27FC236}">
              <a16:creationId xmlns:a16="http://schemas.microsoft.com/office/drawing/2014/main" id="{AA61C4C6-AB6C-46DB-9759-AAE9682B1B4E}"/>
            </a:ext>
          </a:extLst>
        </xdr:cNvPr>
        <xdr:cNvSpPr txBox="1">
          <a:spLocks noChangeArrowheads="1"/>
        </xdr:cNvSpPr>
      </xdr:nvSpPr>
      <xdr:spPr bwMode="auto">
        <a:xfrm>
          <a:off x="6555468" y="434476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72" name="Text Box 16">
          <a:extLst>
            <a:ext uri="{FF2B5EF4-FFF2-40B4-BE49-F238E27FC236}">
              <a16:creationId xmlns:a16="http://schemas.microsoft.com/office/drawing/2014/main" id="{6582CA50-CCDB-4A1B-BC30-78CDAFB35D72}"/>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73" name="Text Box 17">
          <a:extLst>
            <a:ext uri="{FF2B5EF4-FFF2-40B4-BE49-F238E27FC236}">
              <a16:creationId xmlns:a16="http://schemas.microsoft.com/office/drawing/2014/main" id="{0ABF53AE-9F07-4A0F-8259-76BC61FAE286}"/>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74" name="Text Box 18">
          <a:extLst>
            <a:ext uri="{FF2B5EF4-FFF2-40B4-BE49-F238E27FC236}">
              <a16:creationId xmlns:a16="http://schemas.microsoft.com/office/drawing/2014/main" id="{966978D0-283C-4F72-A5B2-9398B47007DA}"/>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75" name="Text Box 19">
          <a:extLst>
            <a:ext uri="{FF2B5EF4-FFF2-40B4-BE49-F238E27FC236}">
              <a16:creationId xmlns:a16="http://schemas.microsoft.com/office/drawing/2014/main" id="{95EFFF15-1D42-4322-BDDD-4C055599BC19}"/>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76" name="Text Box 16">
          <a:extLst>
            <a:ext uri="{FF2B5EF4-FFF2-40B4-BE49-F238E27FC236}">
              <a16:creationId xmlns:a16="http://schemas.microsoft.com/office/drawing/2014/main" id="{C06A0F7A-A56A-4BDB-8B55-2D31D55F1B8D}"/>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77" name="Text Box 17">
          <a:extLst>
            <a:ext uri="{FF2B5EF4-FFF2-40B4-BE49-F238E27FC236}">
              <a16:creationId xmlns:a16="http://schemas.microsoft.com/office/drawing/2014/main" id="{296B18BB-1FA6-49CA-BB89-CDA9D4B35C54}"/>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78" name="Text Box 18">
          <a:extLst>
            <a:ext uri="{FF2B5EF4-FFF2-40B4-BE49-F238E27FC236}">
              <a16:creationId xmlns:a16="http://schemas.microsoft.com/office/drawing/2014/main" id="{9CFFB093-3A42-42A3-9528-7D5484BEE2C0}"/>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79" name="Text Box 19">
          <a:extLst>
            <a:ext uri="{FF2B5EF4-FFF2-40B4-BE49-F238E27FC236}">
              <a16:creationId xmlns:a16="http://schemas.microsoft.com/office/drawing/2014/main" id="{E20FD932-7EF3-446C-BB3A-D16E565460B5}"/>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1880" name="Text Box 16">
          <a:extLst>
            <a:ext uri="{FF2B5EF4-FFF2-40B4-BE49-F238E27FC236}">
              <a16:creationId xmlns:a16="http://schemas.microsoft.com/office/drawing/2014/main" id="{5E3F01A0-B622-45EA-813F-7D07CF435596}"/>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1881" name="Text Box 17">
          <a:extLst>
            <a:ext uri="{FF2B5EF4-FFF2-40B4-BE49-F238E27FC236}">
              <a16:creationId xmlns:a16="http://schemas.microsoft.com/office/drawing/2014/main" id="{EAC508B6-0F49-4577-A455-120D87753F09}"/>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1882" name="Text Box 18">
          <a:extLst>
            <a:ext uri="{FF2B5EF4-FFF2-40B4-BE49-F238E27FC236}">
              <a16:creationId xmlns:a16="http://schemas.microsoft.com/office/drawing/2014/main" id="{07924C26-72E8-4157-9C5B-D32DCC2B4376}"/>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1883" name="Text Box 19">
          <a:extLst>
            <a:ext uri="{FF2B5EF4-FFF2-40B4-BE49-F238E27FC236}">
              <a16:creationId xmlns:a16="http://schemas.microsoft.com/office/drawing/2014/main" id="{76B2AAD9-EC2F-4836-BEEB-3E8FBF784E4E}"/>
            </a:ext>
          </a:extLst>
        </xdr:cNvPr>
        <xdr:cNvSpPr txBox="1">
          <a:spLocks noChangeArrowheads="1"/>
        </xdr:cNvSpPr>
      </xdr:nvSpPr>
      <xdr:spPr bwMode="auto">
        <a:xfrm>
          <a:off x="15475857"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63</xdr:row>
      <xdr:rowOff>504825</xdr:rowOff>
    </xdr:from>
    <xdr:ext cx="95250" cy="444014"/>
    <xdr:sp macro="" textlink="">
      <xdr:nvSpPr>
        <xdr:cNvPr id="1884" name="Text Box 15">
          <a:extLst>
            <a:ext uri="{FF2B5EF4-FFF2-40B4-BE49-F238E27FC236}">
              <a16:creationId xmlns:a16="http://schemas.microsoft.com/office/drawing/2014/main" id="{AC99B156-5523-4F27-9752-1EE9134ECCE7}"/>
            </a:ext>
          </a:extLst>
        </xdr:cNvPr>
        <xdr:cNvSpPr txBox="1">
          <a:spLocks noChangeArrowheads="1"/>
        </xdr:cNvSpPr>
      </xdr:nvSpPr>
      <xdr:spPr bwMode="auto">
        <a:xfrm>
          <a:off x="3710214" y="4701268"/>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85" name="Text Box 16">
          <a:extLst>
            <a:ext uri="{FF2B5EF4-FFF2-40B4-BE49-F238E27FC236}">
              <a16:creationId xmlns:a16="http://schemas.microsoft.com/office/drawing/2014/main" id="{77D98DB6-129F-4016-B28A-9D741FFA1837}"/>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86" name="Text Box 17">
          <a:extLst>
            <a:ext uri="{FF2B5EF4-FFF2-40B4-BE49-F238E27FC236}">
              <a16:creationId xmlns:a16="http://schemas.microsoft.com/office/drawing/2014/main" id="{AF59F120-E6AD-41B6-B8D9-896EEEF47CE6}"/>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87" name="Text Box 18">
          <a:extLst>
            <a:ext uri="{FF2B5EF4-FFF2-40B4-BE49-F238E27FC236}">
              <a16:creationId xmlns:a16="http://schemas.microsoft.com/office/drawing/2014/main" id="{009714FF-FBD6-4514-A772-1CC03622B127}"/>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1888" name="Text Box 19">
          <a:extLst>
            <a:ext uri="{FF2B5EF4-FFF2-40B4-BE49-F238E27FC236}">
              <a16:creationId xmlns:a16="http://schemas.microsoft.com/office/drawing/2014/main" id="{F7721E4E-A3CF-402A-B55F-BF3EE56BE4AE}"/>
            </a:ext>
          </a:extLst>
        </xdr:cNvPr>
        <xdr:cNvSpPr txBox="1">
          <a:spLocks noChangeArrowheads="1"/>
        </xdr:cNvSpPr>
      </xdr:nvSpPr>
      <xdr:spPr bwMode="auto">
        <a:xfrm>
          <a:off x="371021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63</xdr:row>
      <xdr:rowOff>504825</xdr:rowOff>
    </xdr:from>
    <xdr:ext cx="95250" cy="442269"/>
    <xdr:sp macro="" textlink="">
      <xdr:nvSpPr>
        <xdr:cNvPr id="1889" name="Text Box 15">
          <a:extLst>
            <a:ext uri="{FF2B5EF4-FFF2-40B4-BE49-F238E27FC236}">
              <a16:creationId xmlns:a16="http://schemas.microsoft.com/office/drawing/2014/main" id="{5CACDF17-2FAC-4016-A51B-B895EE6893A7}"/>
            </a:ext>
          </a:extLst>
        </xdr:cNvPr>
        <xdr:cNvSpPr txBox="1">
          <a:spLocks noChangeArrowheads="1"/>
        </xdr:cNvSpPr>
      </xdr:nvSpPr>
      <xdr:spPr bwMode="auto">
        <a:xfrm>
          <a:off x="6555468" y="470126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90" name="Text Box 16">
          <a:extLst>
            <a:ext uri="{FF2B5EF4-FFF2-40B4-BE49-F238E27FC236}">
              <a16:creationId xmlns:a16="http://schemas.microsoft.com/office/drawing/2014/main" id="{85A9FE47-EAAA-4BD9-B71C-43A13B66C209}"/>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91" name="Text Box 17">
          <a:extLst>
            <a:ext uri="{FF2B5EF4-FFF2-40B4-BE49-F238E27FC236}">
              <a16:creationId xmlns:a16="http://schemas.microsoft.com/office/drawing/2014/main" id="{9B6EAD3C-73E6-4D29-8A27-3D59E3DA46FC}"/>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1892" name="Text Box 18">
          <a:extLst>
            <a:ext uri="{FF2B5EF4-FFF2-40B4-BE49-F238E27FC236}">
              <a16:creationId xmlns:a16="http://schemas.microsoft.com/office/drawing/2014/main" id="{807AC296-732E-45A6-BDC6-5DFC7679B15B}"/>
            </a:ext>
          </a:extLst>
        </xdr:cNvPr>
        <xdr:cNvSpPr txBox="1">
          <a:spLocks noChangeArrowheads="1"/>
        </xdr:cNvSpPr>
      </xdr:nvSpPr>
      <xdr:spPr bwMode="auto">
        <a:xfrm>
          <a:off x="6555468"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3" name="Text Box 16">
          <a:extLst>
            <a:ext uri="{FF2B5EF4-FFF2-40B4-BE49-F238E27FC236}">
              <a16:creationId xmlns:a16="http://schemas.microsoft.com/office/drawing/2014/main" id="{4495C48A-E6EA-4499-9156-4C97D2671517}"/>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4" name="Text Box 17">
          <a:extLst>
            <a:ext uri="{FF2B5EF4-FFF2-40B4-BE49-F238E27FC236}">
              <a16:creationId xmlns:a16="http://schemas.microsoft.com/office/drawing/2014/main" id="{E9063FF7-381A-483E-9159-FED06DAD9AFF}"/>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5" name="Text Box 18">
          <a:extLst>
            <a:ext uri="{FF2B5EF4-FFF2-40B4-BE49-F238E27FC236}">
              <a16:creationId xmlns:a16="http://schemas.microsoft.com/office/drawing/2014/main" id="{377B2F63-FE59-459E-8337-F46ECE326966}"/>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6" name="Text Box 19">
          <a:extLst>
            <a:ext uri="{FF2B5EF4-FFF2-40B4-BE49-F238E27FC236}">
              <a16:creationId xmlns:a16="http://schemas.microsoft.com/office/drawing/2014/main" id="{EC620DC9-100B-4AC9-9A66-3A38AC7BB62C}"/>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7" name="Text Box 16">
          <a:extLst>
            <a:ext uri="{FF2B5EF4-FFF2-40B4-BE49-F238E27FC236}">
              <a16:creationId xmlns:a16="http://schemas.microsoft.com/office/drawing/2014/main" id="{E281BBB0-DC69-4618-A635-B35D8E52F543}"/>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8" name="Text Box 17">
          <a:extLst>
            <a:ext uri="{FF2B5EF4-FFF2-40B4-BE49-F238E27FC236}">
              <a16:creationId xmlns:a16="http://schemas.microsoft.com/office/drawing/2014/main" id="{45379F41-035B-4D97-9936-08543879778D}"/>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899" name="Text Box 18">
          <a:extLst>
            <a:ext uri="{FF2B5EF4-FFF2-40B4-BE49-F238E27FC236}">
              <a16:creationId xmlns:a16="http://schemas.microsoft.com/office/drawing/2014/main" id="{E68B2D73-92E0-4E15-8EB9-0C728C20F1C4}"/>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1900" name="Text Box 19">
          <a:extLst>
            <a:ext uri="{FF2B5EF4-FFF2-40B4-BE49-F238E27FC236}">
              <a16:creationId xmlns:a16="http://schemas.microsoft.com/office/drawing/2014/main" id="{569A7A00-A949-46AD-9F3E-8B95F57EA4BF}"/>
            </a:ext>
          </a:extLst>
        </xdr:cNvPr>
        <xdr:cNvSpPr txBox="1">
          <a:spLocks noChangeArrowheads="1"/>
        </xdr:cNvSpPr>
      </xdr:nvSpPr>
      <xdr:spPr bwMode="auto">
        <a:xfrm>
          <a:off x="9398454" y="470807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01" name="Text Box 16">
          <a:extLst>
            <a:ext uri="{FF2B5EF4-FFF2-40B4-BE49-F238E27FC236}">
              <a16:creationId xmlns:a16="http://schemas.microsoft.com/office/drawing/2014/main" id="{3D116270-3535-4397-AE59-FB6643A7E222}"/>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02" name="Text Box 17">
          <a:extLst>
            <a:ext uri="{FF2B5EF4-FFF2-40B4-BE49-F238E27FC236}">
              <a16:creationId xmlns:a16="http://schemas.microsoft.com/office/drawing/2014/main" id="{F919E4EB-366D-4447-94D9-80330C877B00}"/>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03" name="Text Box 18">
          <a:extLst>
            <a:ext uri="{FF2B5EF4-FFF2-40B4-BE49-F238E27FC236}">
              <a16:creationId xmlns:a16="http://schemas.microsoft.com/office/drawing/2014/main" id="{140215AF-72BA-4732-9AA6-B8B34EC1842A}"/>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04" name="Text Box 19">
          <a:extLst>
            <a:ext uri="{FF2B5EF4-FFF2-40B4-BE49-F238E27FC236}">
              <a16:creationId xmlns:a16="http://schemas.microsoft.com/office/drawing/2014/main" id="{14452599-1C58-43FE-AEFD-27AAF35D80A7}"/>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48496"/>
    <xdr:sp macro="" textlink="">
      <xdr:nvSpPr>
        <xdr:cNvPr id="1905" name="Text Box 15">
          <a:extLst>
            <a:ext uri="{FF2B5EF4-FFF2-40B4-BE49-F238E27FC236}">
              <a16:creationId xmlns:a16="http://schemas.microsoft.com/office/drawing/2014/main" id="{A9B929AE-2B7F-4C54-A3E2-1CB326CD760F}"/>
            </a:ext>
          </a:extLst>
        </xdr:cNvPr>
        <xdr:cNvSpPr txBox="1">
          <a:spLocks noChangeArrowheads="1"/>
        </xdr:cNvSpPr>
      </xdr:nvSpPr>
      <xdr:spPr bwMode="auto">
        <a:xfrm>
          <a:off x="3710214" y="5433332"/>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06" name="Text Box 16">
          <a:extLst>
            <a:ext uri="{FF2B5EF4-FFF2-40B4-BE49-F238E27FC236}">
              <a16:creationId xmlns:a16="http://schemas.microsoft.com/office/drawing/2014/main" id="{232F9895-C649-4C7D-AEBE-8FB20F4929CF}"/>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07" name="Text Box 17">
          <a:extLst>
            <a:ext uri="{FF2B5EF4-FFF2-40B4-BE49-F238E27FC236}">
              <a16:creationId xmlns:a16="http://schemas.microsoft.com/office/drawing/2014/main" id="{E87DA689-7228-4B3F-B1B4-323ED2153491}"/>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08" name="Text Box 18">
          <a:extLst>
            <a:ext uri="{FF2B5EF4-FFF2-40B4-BE49-F238E27FC236}">
              <a16:creationId xmlns:a16="http://schemas.microsoft.com/office/drawing/2014/main" id="{AFAC8FD1-FAB1-422F-A041-90CA8374F3CF}"/>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09" name="Text Box 19">
          <a:extLst>
            <a:ext uri="{FF2B5EF4-FFF2-40B4-BE49-F238E27FC236}">
              <a16:creationId xmlns:a16="http://schemas.microsoft.com/office/drawing/2014/main" id="{FD4D86DD-5FD4-4B79-A7D1-203539C8B246}"/>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504825</xdr:rowOff>
    </xdr:from>
    <xdr:ext cx="95250" cy="442269"/>
    <xdr:sp macro="" textlink="">
      <xdr:nvSpPr>
        <xdr:cNvPr id="1910" name="Text Box 15">
          <a:extLst>
            <a:ext uri="{FF2B5EF4-FFF2-40B4-BE49-F238E27FC236}">
              <a16:creationId xmlns:a16="http://schemas.microsoft.com/office/drawing/2014/main" id="{DF63CC08-E2AD-4654-89EC-BC2F9C7A2E29}"/>
            </a:ext>
          </a:extLst>
        </xdr:cNvPr>
        <xdr:cNvSpPr txBox="1">
          <a:spLocks noChangeArrowheads="1"/>
        </xdr:cNvSpPr>
      </xdr:nvSpPr>
      <xdr:spPr bwMode="auto">
        <a:xfrm>
          <a:off x="6555468" y="543333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1911" name="Text Box 16">
          <a:extLst>
            <a:ext uri="{FF2B5EF4-FFF2-40B4-BE49-F238E27FC236}">
              <a16:creationId xmlns:a16="http://schemas.microsoft.com/office/drawing/2014/main" id="{6CEE5DB2-A6B6-4A7B-8EE3-B643E7E02379}"/>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1912" name="Text Box 17">
          <a:extLst>
            <a:ext uri="{FF2B5EF4-FFF2-40B4-BE49-F238E27FC236}">
              <a16:creationId xmlns:a16="http://schemas.microsoft.com/office/drawing/2014/main" id="{11F71FF0-7910-4D3A-9305-D0054847BB20}"/>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1913" name="Text Box 18">
          <a:extLst>
            <a:ext uri="{FF2B5EF4-FFF2-40B4-BE49-F238E27FC236}">
              <a16:creationId xmlns:a16="http://schemas.microsoft.com/office/drawing/2014/main" id="{945116B0-5373-4679-B7F3-BF253BE36F41}"/>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1914" name="Text Box 19">
          <a:extLst>
            <a:ext uri="{FF2B5EF4-FFF2-40B4-BE49-F238E27FC236}">
              <a16:creationId xmlns:a16="http://schemas.microsoft.com/office/drawing/2014/main" id="{B7E30969-264F-4BF9-AC08-8EE2E79869D1}"/>
            </a:ext>
          </a:extLst>
        </xdr:cNvPr>
        <xdr:cNvSpPr txBox="1">
          <a:spLocks noChangeArrowheads="1"/>
        </xdr:cNvSpPr>
      </xdr:nvSpPr>
      <xdr:spPr bwMode="auto">
        <a:xfrm>
          <a:off x="15475857"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504825</xdr:rowOff>
    </xdr:from>
    <xdr:ext cx="95250" cy="442269"/>
    <xdr:sp macro="" textlink="">
      <xdr:nvSpPr>
        <xdr:cNvPr id="1915" name="Text Box 15">
          <a:extLst>
            <a:ext uri="{FF2B5EF4-FFF2-40B4-BE49-F238E27FC236}">
              <a16:creationId xmlns:a16="http://schemas.microsoft.com/office/drawing/2014/main" id="{DA9C63F2-6F7F-4F65-891D-990111F06567}"/>
            </a:ext>
          </a:extLst>
        </xdr:cNvPr>
        <xdr:cNvSpPr txBox="1">
          <a:spLocks noChangeArrowheads="1"/>
        </xdr:cNvSpPr>
      </xdr:nvSpPr>
      <xdr:spPr bwMode="auto">
        <a:xfrm>
          <a:off x="15475857" y="543333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67</xdr:row>
      <xdr:rowOff>504825</xdr:rowOff>
    </xdr:from>
    <xdr:ext cx="95250" cy="444014"/>
    <xdr:sp macro="" textlink="">
      <xdr:nvSpPr>
        <xdr:cNvPr id="1916" name="Text Box 15">
          <a:extLst>
            <a:ext uri="{FF2B5EF4-FFF2-40B4-BE49-F238E27FC236}">
              <a16:creationId xmlns:a16="http://schemas.microsoft.com/office/drawing/2014/main" id="{9D35D691-A7CA-4DE7-AFEA-62507279DD1A}"/>
            </a:ext>
          </a:extLst>
        </xdr:cNvPr>
        <xdr:cNvSpPr txBox="1">
          <a:spLocks noChangeArrowheads="1"/>
        </xdr:cNvSpPr>
      </xdr:nvSpPr>
      <xdr:spPr bwMode="auto">
        <a:xfrm>
          <a:off x="3710214" y="524555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17" name="Text Box 16">
          <a:extLst>
            <a:ext uri="{FF2B5EF4-FFF2-40B4-BE49-F238E27FC236}">
              <a16:creationId xmlns:a16="http://schemas.microsoft.com/office/drawing/2014/main" id="{A2212EE0-F4D9-4234-B8F9-7AA2696C6915}"/>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18" name="Text Box 17">
          <a:extLst>
            <a:ext uri="{FF2B5EF4-FFF2-40B4-BE49-F238E27FC236}">
              <a16:creationId xmlns:a16="http://schemas.microsoft.com/office/drawing/2014/main" id="{3C3E26B0-C449-4003-90AC-A6D895B3A33B}"/>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19" name="Text Box 18">
          <a:extLst>
            <a:ext uri="{FF2B5EF4-FFF2-40B4-BE49-F238E27FC236}">
              <a16:creationId xmlns:a16="http://schemas.microsoft.com/office/drawing/2014/main" id="{664C5A2E-F1CD-4045-A9F8-587D9FE04D2D}"/>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1920" name="Text Box 19">
          <a:extLst>
            <a:ext uri="{FF2B5EF4-FFF2-40B4-BE49-F238E27FC236}">
              <a16:creationId xmlns:a16="http://schemas.microsoft.com/office/drawing/2014/main" id="{A598A053-B198-4AB1-90A8-43399B4052DB}"/>
            </a:ext>
          </a:extLst>
        </xdr:cNvPr>
        <xdr:cNvSpPr txBox="1">
          <a:spLocks noChangeArrowheads="1"/>
        </xdr:cNvSpPr>
      </xdr:nvSpPr>
      <xdr:spPr bwMode="auto">
        <a:xfrm>
          <a:off x="371021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213632"/>
    <xdr:sp macro="" textlink="">
      <xdr:nvSpPr>
        <xdr:cNvPr id="1921" name="Text Box 15">
          <a:extLst>
            <a:ext uri="{FF2B5EF4-FFF2-40B4-BE49-F238E27FC236}">
              <a16:creationId xmlns:a16="http://schemas.microsoft.com/office/drawing/2014/main" id="{B30D6A2A-29CF-4455-82E8-E8979D0F92C9}"/>
            </a:ext>
          </a:extLst>
        </xdr:cNvPr>
        <xdr:cNvSpPr txBox="1">
          <a:spLocks noChangeArrowheads="1"/>
        </xdr:cNvSpPr>
      </xdr:nvSpPr>
      <xdr:spPr bwMode="auto">
        <a:xfrm>
          <a:off x="3710214" y="54333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44331"/>
    <xdr:sp macro="" textlink="">
      <xdr:nvSpPr>
        <xdr:cNvPr id="1922" name="Text Box 15">
          <a:extLst>
            <a:ext uri="{FF2B5EF4-FFF2-40B4-BE49-F238E27FC236}">
              <a16:creationId xmlns:a16="http://schemas.microsoft.com/office/drawing/2014/main" id="{12C0F44D-33CC-4396-9707-0C72B0F1D84B}"/>
            </a:ext>
          </a:extLst>
        </xdr:cNvPr>
        <xdr:cNvSpPr txBox="1">
          <a:spLocks noChangeArrowheads="1"/>
        </xdr:cNvSpPr>
      </xdr:nvSpPr>
      <xdr:spPr bwMode="auto">
        <a:xfrm>
          <a:off x="3710214" y="5433332"/>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67</xdr:row>
      <xdr:rowOff>504825</xdr:rowOff>
    </xdr:from>
    <xdr:ext cx="95250" cy="442269"/>
    <xdr:sp macro="" textlink="">
      <xdr:nvSpPr>
        <xdr:cNvPr id="1923" name="Text Box 15">
          <a:extLst>
            <a:ext uri="{FF2B5EF4-FFF2-40B4-BE49-F238E27FC236}">
              <a16:creationId xmlns:a16="http://schemas.microsoft.com/office/drawing/2014/main" id="{6624AD59-0023-467E-91C5-A98BDA5B1502}"/>
            </a:ext>
          </a:extLst>
        </xdr:cNvPr>
        <xdr:cNvSpPr txBox="1">
          <a:spLocks noChangeArrowheads="1"/>
        </xdr:cNvSpPr>
      </xdr:nvSpPr>
      <xdr:spPr bwMode="auto">
        <a:xfrm>
          <a:off x="6555468" y="5245554"/>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24" name="Text Box 16">
          <a:extLst>
            <a:ext uri="{FF2B5EF4-FFF2-40B4-BE49-F238E27FC236}">
              <a16:creationId xmlns:a16="http://schemas.microsoft.com/office/drawing/2014/main" id="{267EFCEA-D4A6-4D30-95A0-DDCCEA51E90E}"/>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25" name="Text Box 17">
          <a:extLst>
            <a:ext uri="{FF2B5EF4-FFF2-40B4-BE49-F238E27FC236}">
              <a16:creationId xmlns:a16="http://schemas.microsoft.com/office/drawing/2014/main" id="{75FEA3F2-D605-4823-9FD0-7E16254FFD43}"/>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1926" name="Text Box 18">
          <a:extLst>
            <a:ext uri="{FF2B5EF4-FFF2-40B4-BE49-F238E27FC236}">
              <a16:creationId xmlns:a16="http://schemas.microsoft.com/office/drawing/2014/main" id="{B25678ED-B989-4972-A2AE-5A37088C62A6}"/>
            </a:ext>
          </a:extLst>
        </xdr:cNvPr>
        <xdr:cNvSpPr txBox="1">
          <a:spLocks noChangeArrowheads="1"/>
        </xdr:cNvSpPr>
      </xdr:nvSpPr>
      <xdr:spPr bwMode="auto">
        <a:xfrm>
          <a:off x="6555468"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504825</xdr:rowOff>
    </xdr:from>
    <xdr:ext cx="95250" cy="213632"/>
    <xdr:sp macro="" textlink="">
      <xdr:nvSpPr>
        <xdr:cNvPr id="1927" name="Text Box 15">
          <a:extLst>
            <a:ext uri="{FF2B5EF4-FFF2-40B4-BE49-F238E27FC236}">
              <a16:creationId xmlns:a16="http://schemas.microsoft.com/office/drawing/2014/main" id="{5BFFE07A-DD28-4DF8-85BE-E827FAE1C653}"/>
            </a:ext>
          </a:extLst>
        </xdr:cNvPr>
        <xdr:cNvSpPr txBox="1">
          <a:spLocks noChangeArrowheads="1"/>
        </xdr:cNvSpPr>
      </xdr:nvSpPr>
      <xdr:spPr bwMode="auto">
        <a:xfrm>
          <a:off x="6555468" y="5433332"/>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28" name="Text Box 16">
          <a:extLst>
            <a:ext uri="{FF2B5EF4-FFF2-40B4-BE49-F238E27FC236}">
              <a16:creationId xmlns:a16="http://schemas.microsoft.com/office/drawing/2014/main" id="{BDF54E87-1665-4A9A-9A06-AF4BC8294B0C}"/>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29" name="Text Box 17">
          <a:extLst>
            <a:ext uri="{FF2B5EF4-FFF2-40B4-BE49-F238E27FC236}">
              <a16:creationId xmlns:a16="http://schemas.microsoft.com/office/drawing/2014/main" id="{2CB82D05-4283-4003-B8B5-5067DD23EDE4}"/>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0" name="Text Box 18">
          <a:extLst>
            <a:ext uri="{FF2B5EF4-FFF2-40B4-BE49-F238E27FC236}">
              <a16:creationId xmlns:a16="http://schemas.microsoft.com/office/drawing/2014/main" id="{EC5D60FE-9A92-4878-B196-30AB11E7CE26}"/>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1" name="Text Box 19">
          <a:extLst>
            <a:ext uri="{FF2B5EF4-FFF2-40B4-BE49-F238E27FC236}">
              <a16:creationId xmlns:a16="http://schemas.microsoft.com/office/drawing/2014/main" id="{00D4A7CF-1C65-420F-9ADA-6D10C75BA87D}"/>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2" name="Text Box 16">
          <a:extLst>
            <a:ext uri="{FF2B5EF4-FFF2-40B4-BE49-F238E27FC236}">
              <a16:creationId xmlns:a16="http://schemas.microsoft.com/office/drawing/2014/main" id="{10E4ECEB-78B3-453E-9C2E-D4B8E83244DE}"/>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3" name="Text Box 17">
          <a:extLst>
            <a:ext uri="{FF2B5EF4-FFF2-40B4-BE49-F238E27FC236}">
              <a16:creationId xmlns:a16="http://schemas.microsoft.com/office/drawing/2014/main" id="{B66304F4-F0A3-4B6E-9A25-ECBEAA2346D2}"/>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4" name="Text Box 18">
          <a:extLst>
            <a:ext uri="{FF2B5EF4-FFF2-40B4-BE49-F238E27FC236}">
              <a16:creationId xmlns:a16="http://schemas.microsoft.com/office/drawing/2014/main" id="{0C8D442C-E928-421B-B6F8-058141DFA5B7}"/>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1935" name="Text Box 19">
          <a:extLst>
            <a:ext uri="{FF2B5EF4-FFF2-40B4-BE49-F238E27FC236}">
              <a16:creationId xmlns:a16="http://schemas.microsoft.com/office/drawing/2014/main" id="{2E25B566-3572-45B2-822C-5BC9343AD970}"/>
            </a:ext>
          </a:extLst>
        </xdr:cNvPr>
        <xdr:cNvSpPr txBox="1">
          <a:spLocks noChangeArrowheads="1"/>
        </xdr:cNvSpPr>
      </xdr:nvSpPr>
      <xdr:spPr bwMode="auto">
        <a:xfrm>
          <a:off x="9398454" y="5252357"/>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36" name="Text Box 16">
          <a:extLst>
            <a:ext uri="{FF2B5EF4-FFF2-40B4-BE49-F238E27FC236}">
              <a16:creationId xmlns:a16="http://schemas.microsoft.com/office/drawing/2014/main" id="{2D56ABB9-3A4B-4F44-A4D9-74324CA03E97}"/>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37" name="Text Box 17">
          <a:extLst>
            <a:ext uri="{FF2B5EF4-FFF2-40B4-BE49-F238E27FC236}">
              <a16:creationId xmlns:a16="http://schemas.microsoft.com/office/drawing/2014/main" id="{C580393D-5D1E-472D-BB39-899C557B37D4}"/>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38" name="Text Box 18">
          <a:extLst>
            <a:ext uri="{FF2B5EF4-FFF2-40B4-BE49-F238E27FC236}">
              <a16:creationId xmlns:a16="http://schemas.microsoft.com/office/drawing/2014/main" id="{2A9B06F8-1C56-4E5A-8D3C-FC6D4254D78B}"/>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39" name="Text Box 19">
          <a:extLst>
            <a:ext uri="{FF2B5EF4-FFF2-40B4-BE49-F238E27FC236}">
              <a16:creationId xmlns:a16="http://schemas.microsoft.com/office/drawing/2014/main" id="{18BB393B-2295-4F93-A156-5A4A01444C6E}"/>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40" name="Text Box 16">
          <a:extLst>
            <a:ext uri="{FF2B5EF4-FFF2-40B4-BE49-F238E27FC236}">
              <a16:creationId xmlns:a16="http://schemas.microsoft.com/office/drawing/2014/main" id="{E773D4F6-6EC3-451C-9539-E4C554E67827}"/>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41" name="Text Box 17">
          <a:extLst>
            <a:ext uri="{FF2B5EF4-FFF2-40B4-BE49-F238E27FC236}">
              <a16:creationId xmlns:a16="http://schemas.microsoft.com/office/drawing/2014/main" id="{8184656B-D98C-4E06-8C33-5BAB57934426}"/>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42" name="Text Box 18">
          <a:extLst>
            <a:ext uri="{FF2B5EF4-FFF2-40B4-BE49-F238E27FC236}">
              <a16:creationId xmlns:a16="http://schemas.microsoft.com/office/drawing/2014/main" id="{0A62D751-8992-4232-93C8-D28AE1B13C57}"/>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43" name="Text Box 19">
          <a:extLst>
            <a:ext uri="{FF2B5EF4-FFF2-40B4-BE49-F238E27FC236}">
              <a16:creationId xmlns:a16="http://schemas.microsoft.com/office/drawing/2014/main" id="{A0BD512E-28B8-4A89-BCA3-E2454A96D3C2}"/>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1944" name="Text Box 16">
          <a:extLst>
            <a:ext uri="{FF2B5EF4-FFF2-40B4-BE49-F238E27FC236}">
              <a16:creationId xmlns:a16="http://schemas.microsoft.com/office/drawing/2014/main" id="{9139B56D-F271-4920-9853-8F268ECAFC46}"/>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1945" name="Text Box 17">
          <a:extLst>
            <a:ext uri="{FF2B5EF4-FFF2-40B4-BE49-F238E27FC236}">
              <a16:creationId xmlns:a16="http://schemas.microsoft.com/office/drawing/2014/main" id="{36BA49C6-BDA7-4CA5-86A9-0F663821BAE2}"/>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1946" name="Text Box 18">
          <a:extLst>
            <a:ext uri="{FF2B5EF4-FFF2-40B4-BE49-F238E27FC236}">
              <a16:creationId xmlns:a16="http://schemas.microsoft.com/office/drawing/2014/main" id="{9B74F833-DAD2-48E6-BCD5-BBFF19585517}"/>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1947" name="Text Box 19">
          <a:extLst>
            <a:ext uri="{FF2B5EF4-FFF2-40B4-BE49-F238E27FC236}">
              <a16:creationId xmlns:a16="http://schemas.microsoft.com/office/drawing/2014/main" id="{238AF34E-B9CF-44CF-A947-1D9B250DFE9C}"/>
            </a:ext>
          </a:extLst>
        </xdr:cNvPr>
        <xdr:cNvSpPr txBox="1">
          <a:spLocks noChangeArrowheads="1"/>
        </xdr:cNvSpPr>
      </xdr:nvSpPr>
      <xdr:spPr bwMode="auto">
        <a:xfrm>
          <a:off x="15475857"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71</xdr:row>
      <xdr:rowOff>504825</xdr:rowOff>
    </xdr:from>
    <xdr:ext cx="95250" cy="444014"/>
    <xdr:sp macro="" textlink="">
      <xdr:nvSpPr>
        <xdr:cNvPr id="1948" name="Text Box 15">
          <a:extLst>
            <a:ext uri="{FF2B5EF4-FFF2-40B4-BE49-F238E27FC236}">
              <a16:creationId xmlns:a16="http://schemas.microsoft.com/office/drawing/2014/main" id="{961510CD-8AE1-4FCC-9E17-6A5F99E70CF3}"/>
            </a:ext>
          </a:extLst>
        </xdr:cNvPr>
        <xdr:cNvSpPr txBox="1">
          <a:spLocks noChangeArrowheads="1"/>
        </xdr:cNvSpPr>
      </xdr:nvSpPr>
      <xdr:spPr bwMode="auto">
        <a:xfrm>
          <a:off x="3710214" y="5789839"/>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49" name="Text Box 16">
          <a:extLst>
            <a:ext uri="{FF2B5EF4-FFF2-40B4-BE49-F238E27FC236}">
              <a16:creationId xmlns:a16="http://schemas.microsoft.com/office/drawing/2014/main" id="{92A5448E-156B-4EC1-948E-050DABF77E67}"/>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50" name="Text Box 17">
          <a:extLst>
            <a:ext uri="{FF2B5EF4-FFF2-40B4-BE49-F238E27FC236}">
              <a16:creationId xmlns:a16="http://schemas.microsoft.com/office/drawing/2014/main" id="{70ABB064-BA56-4A4B-8C46-B54F93242F59}"/>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51" name="Text Box 18">
          <a:extLst>
            <a:ext uri="{FF2B5EF4-FFF2-40B4-BE49-F238E27FC236}">
              <a16:creationId xmlns:a16="http://schemas.microsoft.com/office/drawing/2014/main" id="{D9CB9989-A037-469E-84B5-1D2B4F063AB3}"/>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1952" name="Text Box 19">
          <a:extLst>
            <a:ext uri="{FF2B5EF4-FFF2-40B4-BE49-F238E27FC236}">
              <a16:creationId xmlns:a16="http://schemas.microsoft.com/office/drawing/2014/main" id="{2FBFF4C5-F8EC-4E22-ABC8-32CE74414179}"/>
            </a:ext>
          </a:extLst>
        </xdr:cNvPr>
        <xdr:cNvSpPr txBox="1">
          <a:spLocks noChangeArrowheads="1"/>
        </xdr:cNvSpPr>
      </xdr:nvSpPr>
      <xdr:spPr bwMode="auto">
        <a:xfrm>
          <a:off x="371021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71</xdr:row>
      <xdr:rowOff>504825</xdr:rowOff>
    </xdr:from>
    <xdr:ext cx="95250" cy="442269"/>
    <xdr:sp macro="" textlink="">
      <xdr:nvSpPr>
        <xdr:cNvPr id="1953" name="Text Box 15">
          <a:extLst>
            <a:ext uri="{FF2B5EF4-FFF2-40B4-BE49-F238E27FC236}">
              <a16:creationId xmlns:a16="http://schemas.microsoft.com/office/drawing/2014/main" id="{646452DF-E470-4229-A862-12141A51FBC9}"/>
            </a:ext>
          </a:extLst>
        </xdr:cNvPr>
        <xdr:cNvSpPr txBox="1">
          <a:spLocks noChangeArrowheads="1"/>
        </xdr:cNvSpPr>
      </xdr:nvSpPr>
      <xdr:spPr bwMode="auto">
        <a:xfrm>
          <a:off x="6555468" y="578983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54" name="Text Box 16">
          <a:extLst>
            <a:ext uri="{FF2B5EF4-FFF2-40B4-BE49-F238E27FC236}">
              <a16:creationId xmlns:a16="http://schemas.microsoft.com/office/drawing/2014/main" id="{74919D37-CBB5-45EC-93C8-55A0AD1FF6F3}"/>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55" name="Text Box 17">
          <a:extLst>
            <a:ext uri="{FF2B5EF4-FFF2-40B4-BE49-F238E27FC236}">
              <a16:creationId xmlns:a16="http://schemas.microsoft.com/office/drawing/2014/main" id="{08C1B570-673D-478F-AFDD-E06D92D087EC}"/>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1956" name="Text Box 18">
          <a:extLst>
            <a:ext uri="{FF2B5EF4-FFF2-40B4-BE49-F238E27FC236}">
              <a16:creationId xmlns:a16="http://schemas.microsoft.com/office/drawing/2014/main" id="{A3E9A73E-5ECB-4A0B-8FCC-4D6550575B0D}"/>
            </a:ext>
          </a:extLst>
        </xdr:cNvPr>
        <xdr:cNvSpPr txBox="1">
          <a:spLocks noChangeArrowheads="1"/>
        </xdr:cNvSpPr>
      </xdr:nvSpPr>
      <xdr:spPr bwMode="auto">
        <a:xfrm>
          <a:off x="6555468"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57" name="Text Box 16">
          <a:extLst>
            <a:ext uri="{FF2B5EF4-FFF2-40B4-BE49-F238E27FC236}">
              <a16:creationId xmlns:a16="http://schemas.microsoft.com/office/drawing/2014/main" id="{B7FDC12E-B3B3-4404-84F1-7A92A8FF6683}"/>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58" name="Text Box 17">
          <a:extLst>
            <a:ext uri="{FF2B5EF4-FFF2-40B4-BE49-F238E27FC236}">
              <a16:creationId xmlns:a16="http://schemas.microsoft.com/office/drawing/2014/main" id="{FBC54FA8-15BA-4CBD-9C5C-A7FEE3CE60F1}"/>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59" name="Text Box 18">
          <a:extLst>
            <a:ext uri="{FF2B5EF4-FFF2-40B4-BE49-F238E27FC236}">
              <a16:creationId xmlns:a16="http://schemas.microsoft.com/office/drawing/2014/main" id="{A6F31BE7-68E0-4F7E-B118-EA21297B5197}"/>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60" name="Text Box 19">
          <a:extLst>
            <a:ext uri="{FF2B5EF4-FFF2-40B4-BE49-F238E27FC236}">
              <a16:creationId xmlns:a16="http://schemas.microsoft.com/office/drawing/2014/main" id="{B9EE7987-A375-49F3-9C7F-37B8FC53D984}"/>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61" name="Text Box 16">
          <a:extLst>
            <a:ext uri="{FF2B5EF4-FFF2-40B4-BE49-F238E27FC236}">
              <a16:creationId xmlns:a16="http://schemas.microsoft.com/office/drawing/2014/main" id="{3E41EDED-91C5-4C30-B07C-6D7905498827}"/>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62" name="Text Box 17">
          <a:extLst>
            <a:ext uri="{FF2B5EF4-FFF2-40B4-BE49-F238E27FC236}">
              <a16:creationId xmlns:a16="http://schemas.microsoft.com/office/drawing/2014/main" id="{C7B06ED1-79CA-4EF2-9837-CBE637A515B6}"/>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63" name="Text Box 18">
          <a:extLst>
            <a:ext uri="{FF2B5EF4-FFF2-40B4-BE49-F238E27FC236}">
              <a16:creationId xmlns:a16="http://schemas.microsoft.com/office/drawing/2014/main" id="{28D11158-17EC-40E6-B969-01386ABE4A6C}"/>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1964" name="Text Box 19">
          <a:extLst>
            <a:ext uri="{FF2B5EF4-FFF2-40B4-BE49-F238E27FC236}">
              <a16:creationId xmlns:a16="http://schemas.microsoft.com/office/drawing/2014/main" id="{7AA5F8BD-0F2B-42C1-BB93-5C5A34B0911B}"/>
            </a:ext>
          </a:extLst>
        </xdr:cNvPr>
        <xdr:cNvSpPr txBox="1">
          <a:spLocks noChangeArrowheads="1"/>
        </xdr:cNvSpPr>
      </xdr:nvSpPr>
      <xdr:spPr bwMode="auto">
        <a:xfrm>
          <a:off x="9398454" y="579664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48496"/>
    <xdr:sp macro="" textlink="">
      <xdr:nvSpPr>
        <xdr:cNvPr id="1965" name="Text Box 15">
          <a:extLst>
            <a:ext uri="{FF2B5EF4-FFF2-40B4-BE49-F238E27FC236}">
              <a16:creationId xmlns:a16="http://schemas.microsoft.com/office/drawing/2014/main" id="{4FC1BF7C-F348-4F50-B7B0-65E51EB1C94C}"/>
            </a:ext>
          </a:extLst>
        </xdr:cNvPr>
        <xdr:cNvSpPr txBox="1">
          <a:spLocks noChangeArrowheads="1"/>
        </xdr:cNvSpPr>
      </xdr:nvSpPr>
      <xdr:spPr bwMode="auto">
        <a:xfrm>
          <a:off x="3710214" y="5977618"/>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504825</xdr:rowOff>
    </xdr:from>
    <xdr:ext cx="95250" cy="442269"/>
    <xdr:sp macro="" textlink="">
      <xdr:nvSpPr>
        <xdr:cNvPr id="1966" name="Text Box 15">
          <a:extLst>
            <a:ext uri="{FF2B5EF4-FFF2-40B4-BE49-F238E27FC236}">
              <a16:creationId xmlns:a16="http://schemas.microsoft.com/office/drawing/2014/main" id="{3FA75E95-21AA-4EDE-B929-F89BA4521095}"/>
            </a:ext>
          </a:extLst>
        </xdr:cNvPr>
        <xdr:cNvSpPr txBox="1">
          <a:spLocks noChangeArrowheads="1"/>
        </xdr:cNvSpPr>
      </xdr:nvSpPr>
      <xdr:spPr bwMode="auto">
        <a:xfrm>
          <a:off x="6555468" y="597761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504825</xdr:rowOff>
    </xdr:from>
    <xdr:ext cx="95250" cy="442269"/>
    <xdr:sp macro="" textlink="">
      <xdr:nvSpPr>
        <xdr:cNvPr id="1967" name="Text Box 15">
          <a:extLst>
            <a:ext uri="{FF2B5EF4-FFF2-40B4-BE49-F238E27FC236}">
              <a16:creationId xmlns:a16="http://schemas.microsoft.com/office/drawing/2014/main" id="{A7670E15-2DBA-4F4B-9347-B358CE23A921}"/>
            </a:ext>
          </a:extLst>
        </xdr:cNvPr>
        <xdr:cNvSpPr txBox="1">
          <a:spLocks noChangeArrowheads="1"/>
        </xdr:cNvSpPr>
      </xdr:nvSpPr>
      <xdr:spPr bwMode="auto">
        <a:xfrm>
          <a:off x="15475857" y="5977618"/>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213632"/>
    <xdr:sp macro="" textlink="">
      <xdr:nvSpPr>
        <xdr:cNvPr id="1968" name="Text Box 15">
          <a:extLst>
            <a:ext uri="{FF2B5EF4-FFF2-40B4-BE49-F238E27FC236}">
              <a16:creationId xmlns:a16="http://schemas.microsoft.com/office/drawing/2014/main" id="{8065D6B3-D849-4770-B85F-7F496FF37527}"/>
            </a:ext>
          </a:extLst>
        </xdr:cNvPr>
        <xdr:cNvSpPr txBox="1">
          <a:spLocks noChangeArrowheads="1"/>
        </xdr:cNvSpPr>
      </xdr:nvSpPr>
      <xdr:spPr bwMode="auto">
        <a:xfrm>
          <a:off x="3710214" y="59776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44331"/>
    <xdr:sp macro="" textlink="">
      <xdr:nvSpPr>
        <xdr:cNvPr id="1969" name="Text Box 15">
          <a:extLst>
            <a:ext uri="{FF2B5EF4-FFF2-40B4-BE49-F238E27FC236}">
              <a16:creationId xmlns:a16="http://schemas.microsoft.com/office/drawing/2014/main" id="{DFA37A93-F8C0-47E3-BF22-8217B0CB005A}"/>
            </a:ext>
          </a:extLst>
        </xdr:cNvPr>
        <xdr:cNvSpPr txBox="1">
          <a:spLocks noChangeArrowheads="1"/>
        </xdr:cNvSpPr>
      </xdr:nvSpPr>
      <xdr:spPr bwMode="auto">
        <a:xfrm>
          <a:off x="3710214" y="5977618"/>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504825</xdr:rowOff>
    </xdr:from>
    <xdr:ext cx="95250" cy="213632"/>
    <xdr:sp macro="" textlink="">
      <xdr:nvSpPr>
        <xdr:cNvPr id="1970" name="Text Box 15">
          <a:extLst>
            <a:ext uri="{FF2B5EF4-FFF2-40B4-BE49-F238E27FC236}">
              <a16:creationId xmlns:a16="http://schemas.microsoft.com/office/drawing/2014/main" id="{ECAD2E5D-E481-4FD8-8EFE-8BA422B3FC72}"/>
            </a:ext>
          </a:extLst>
        </xdr:cNvPr>
        <xdr:cNvSpPr txBox="1">
          <a:spLocks noChangeArrowheads="1"/>
        </xdr:cNvSpPr>
      </xdr:nvSpPr>
      <xdr:spPr bwMode="auto">
        <a:xfrm>
          <a:off x="6555468" y="597761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71" name="Text Box 16">
          <a:extLst>
            <a:ext uri="{FF2B5EF4-FFF2-40B4-BE49-F238E27FC236}">
              <a16:creationId xmlns:a16="http://schemas.microsoft.com/office/drawing/2014/main" id="{9E688637-F2C7-4AFD-AC8C-B149CC60BE9E}"/>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72" name="Text Box 17">
          <a:extLst>
            <a:ext uri="{FF2B5EF4-FFF2-40B4-BE49-F238E27FC236}">
              <a16:creationId xmlns:a16="http://schemas.microsoft.com/office/drawing/2014/main" id="{492827B5-8095-40DB-9CE6-62587F11FEFC}"/>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73" name="Text Box 18">
          <a:extLst>
            <a:ext uri="{FF2B5EF4-FFF2-40B4-BE49-F238E27FC236}">
              <a16:creationId xmlns:a16="http://schemas.microsoft.com/office/drawing/2014/main" id="{22F4865F-2C23-4318-9106-00974B34E284}"/>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74" name="Text Box 19">
          <a:extLst>
            <a:ext uri="{FF2B5EF4-FFF2-40B4-BE49-F238E27FC236}">
              <a16:creationId xmlns:a16="http://schemas.microsoft.com/office/drawing/2014/main" id="{08AFBC32-F895-4C48-8577-ED061450AD67}"/>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75" name="Text Box 16">
          <a:extLst>
            <a:ext uri="{FF2B5EF4-FFF2-40B4-BE49-F238E27FC236}">
              <a16:creationId xmlns:a16="http://schemas.microsoft.com/office/drawing/2014/main" id="{7CB08CA2-7810-4078-B248-EC7DB91F642C}"/>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76" name="Text Box 17">
          <a:extLst>
            <a:ext uri="{FF2B5EF4-FFF2-40B4-BE49-F238E27FC236}">
              <a16:creationId xmlns:a16="http://schemas.microsoft.com/office/drawing/2014/main" id="{141B31C4-96E7-4D65-934A-D0A994280B5B}"/>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77" name="Text Box 18">
          <a:extLst>
            <a:ext uri="{FF2B5EF4-FFF2-40B4-BE49-F238E27FC236}">
              <a16:creationId xmlns:a16="http://schemas.microsoft.com/office/drawing/2014/main" id="{02E7DA53-D426-48E3-9C43-A9AA5E98AE92}"/>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78" name="Text Box 19">
          <a:extLst>
            <a:ext uri="{FF2B5EF4-FFF2-40B4-BE49-F238E27FC236}">
              <a16:creationId xmlns:a16="http://schemas.microsoft.com/office/drawing/2014/main" id="{DB4B2EE0-AFB5-41B2-BD2B-DFBF664B5771}"/>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1979" name="Text Box 16">
          <a:extLst>
            <a:ext uri="{FF2B5EF4-FFF2-40B4-BE49-F238E27FC236}">
              <a16:creationId xmlns:a16="http://schemas.microsoft.com/office/drawing/2014/main" id="{B4A62FF8-50F6-4FD2-BF79-F8362164416A}"/>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1980" name="Text Box 17">
          <a:extLst>
            <a:ext uri="{FF2B5EF4-FFF2-40B4-BE49-F238E27FC236}">
              <a16:creationId xmlns:a16="http://schemas.microsoft.com/office/drawing/2014/main" id="{93E2314C-7323-4475-B67B-3E74939E86D5}"/>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1981" name="Text Box 18">
          <a:extLst>
            <a:ext uri="{FF2B5EF4-FFF2-40B4-BE49-F238E27FC236}">
              <a16:creationId xmlns:a16="http://schemas.microsoft.com/office/drawing/2014/main" id="{375DD61B-534B-4E19-94D0-BEDA9ACC9760}"/>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1982" name="Text Box 19">
          <a:extLst>
            <a:ext uri="{FF2B5EF4-FFF2-40B4-BE49-F238E27FC236}">
              <a16:creationId xmlns:a16="http://schemas.microsoft.com/office/drawing/2014/main" id="{CFFF4BD0-3C2F-4673-8CC6-3461A88D5E60}"/>
            </a:ext>
          </a:extLst>
        </xdr:cNvPr>
        <xdr:cNvSpPr txBox="1">
          <a:spLocks noChangeArrowheads="1"/>
        </xdr:cNvSpPr>
      </xdr:nvSpPr>
      <xdr:spPr bwMode="auto">
        <a:xfrm>
          <a:off x="15475857"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83" name="Text Box 16">
          <a:extLst>
            <a:ext uri="{FF2B5EF4-FFF2-40B4-BE49-F238E27FC236}">
              <a16:creationId xmlns:a16="http://schemas.microsoft.com/office/drawing/2014/main" id="{141EA8A2-B56B-4B5C-A531-0B549996DCD5}"/>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84" name="Text Box 17">
          <a:extLst>
            <a:ext uri="{FF2B5EF4-FFF2-40B4-BE49-F238E27FC236}">
              <a16:creationId xmlns:a16="http://schemas.microsoft.com/office/drawing/2014/main" id="{E4FECC78-18CB-4AF8-B173-922189418758}"/>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85" name="Text Box 18">
          <a:extLst>
            <a:ext uri="{FF2B5EF4-FFF2-40B4-BE49-F238E27FC236}">
              <a16:creationId xmlns:a16="http://schemas.microsoft.com/office/drawing/2014/main" id="{2E816022-45E0-4295-ABA3-F3A813CD34C2}"/>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1986" name="Text Box 19">
          <a:extLst>
            <a:ext uri="{FF2B5EF4-FFF2-40B4-BE49-F238E27FC236}">
              <a16:creationId xmlns:a16="http://schemas.microsoft.com/office/drawing/2014/main" id="{E98BDACE-C652-47C8-9214-D42FD9E1BE5C}"/>
            </a:ext>
          </a:extLst>
        </xdr:cNvPr>
        <xdr:cNvSpPr txBox="1">
          <a:spLocks noChangeArrowheads="1"/>
        </xdr:cNvSpPr>
      </xdr:nvSpPr>
      <xdr:spPr bwMode="auto">
        <a:xfrm>
          <a:off x="371021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87" name="Text Box 16">
          <a:extLst>
            <a:ext uri="{FF2B5EF4-FFF2-40B4-BE49-F238E27FC236}">
              <a16:creationId xmlns:a16="http://schemas.microsoft.com/office/drawing/2014/main" id="{7C3F7369-2C84-4FDC-8EC9-208ED91EB8AA}"/>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88" name="Text Box 17">
          <a:extLst>
            <a:ext uri="{FF2B5EF4-FFF2-40B4-BE49-F238E27FC236}">
              <a16:creationId xmlns:a16="http://schemas.microsoft.com/office/drawing/2014/main" id="{E3865A9B-4592-4AC3-962D-7147424274A4}"/>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1989" name="Text Box 18">
          <a:extLst>
            <a:ext uri="{FF2B5EF4-FFF2-40B4-BE49-F238E27FC236}">
              <a16:creationId xmlns:a16="http://schemas.microsoft.com/office/drawing/2014/main" id="{75FBE134-1E20-44B3-B90A-1A3ADC9D09D2}"/>
            </a:ext>
          </a:extLst>
        </xdr:cNvPr>
        <xdr:cNvSpPr txBox="1">
          <a:spLocks noChangeArrowheads="1"/>
        </xdr:cNvSpPr>
      </xdr:nvSpPr>
      <xdr:spPr bwMode="auto">
        <a:xfrm>
          <a:off x="6555468"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0" name="Text Box 16">
          <a:extLst>
            <a:ext uri="{FF2B5EF4-FFF2-40B4-BE49-F238E27FC236}">
              <a16:creationId xmlns:a16="http://schemas.microsoft.com/office/drawing/2014/main" id="{7977C0CD-E02F-40CA-B0A7-A5143939662B}"/>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1" name="Text Box 17">
          <a:extLst>
            <a:ext uri="{FF2B5EF4-FFF2-40B4-BE49-F238E27FC236}">
              <a16:creationId xmlns:a16="http://schemas.microsoft.com/office/drawing/2014/main" id="{E4746C12-94AE-4910-9AF1-1917D01FF604}"/>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2" name="Text Box 18">
          <a:extLst>
            <a:ext uri="{FF2B5EF4-FFF2-40B4-BE49-F238E27FC236}">
              <a16:creationId xmlns:a16="http://schemas.microsoft.com/office/drawing/2014/main" id="{FE9F88CE-028F-45F4-AE11-AD6E0AECF277}"/>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3" name="Text Box 19">
          <a:extLst>
            <a:ext uri="{FF2B5EF4-FFF2-40B4-BE49-F238E27FC236}">
              <a16:creationId xmlns:a16="http://schemas.microsoft.com/office/drawing/2014/main" id="{FC91F483-0A9B-4512-98F0-E33E9854D89A}"/>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4" name="Text Box 16">
          <a:extLst>
            <a:ext uri="{FF2B5EF4-FFF2-40B4-BE49-F238E27FC236}">
              <a16:creationId xmlns:a16="http://schemas.microsoft.com/office/drawing/2014/main" id="{E6CD86CF-278A-4464-B33A-E12AEE6A56BB}"/>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5" name="Text Box 17">
          <a:extLst>
            <a:ext uri="{FF2B5EF4-FFF2-40B4-BE49-F238E27FC236}">
              <a16:creationId xmlns:a16="http://schemas.microsoft.com/office/drawing/2014/main" id="{9D78BE41-E7B2-4A3B-94FE-562D33A3AE53}"/>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6" name="Text Box 18">
          <a:extLst>
            <a:ext uri="{FF2B5EF4-FFF2-40B4-BE49-F238E27FC236}">
              <a16:creationId xmlns:a16="http://schemas.microsoft.com/office/drawing/2014/main" id="{87A3A99D-81F0-471F-B86D-2190D6ED8F29}"/>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1997" name="Text Box 19">
          <a:extLst>
            <a:ext uri="{FF2B5EF4-FFF2-40B4-BE49-F238E27FC236}">
              <a16:creationId xmlns:a16="http://schemas.microsoft.com/office/drawing/2014/main" id="{11B333B5-62CD-4E16-BDF0-EB958BB70E8B}"/>
            </a:ext>
          </a:extLst>
        </xdr:cNvPr>
        <xdr:cNvSpPr txBox="1">
          <a:spLocks noChangeArrowheads="1"/>
        </xdr:cNvSpPr>
      </xdr:nvSpPr>
      <xdr:spPr bwMode="auto">
        <a:xfrm>
          <a:off x="9398454" y="6340929"/>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1998" name="Text Box 16">
          <a:extLst>
            <a:ext uri="{FF2B5EF4-FFF2-40B4-BE49-F238E27FC236}">
              <a16:creationId xmlns:a16="http://schemas.microsoft.com/office/drawing/2014/main" id="{067D55A0-99E0-4C7D-91C4-10FF650EEF7D}"/>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1999" name="Text Box 17">
          <a:extLst>
            <a:ext uri="{FF2B5EF4-FFF2-40B4-BE49-F238E27FC236}">
              <a16:creationId xmlns:a16="http://schemas.microsoft.com/office/drawing/2014/main" id="{1C8EF16F-06A4-4F8E-95B5-E0F99D50682D}"/>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00" name="Text Box 18">
          <a:extLst>
            <a:ext uri="{FF2B5EF4-FFF2-40B4-BE49-F238E27FC236}">
              <a16:creationId xmlns:a16="http://schemas.microsoft.com/office/drawing/2014/main" id="{BDF4FC23-2802-4BD4-9A7C-6340CD14EED1}"/>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01" name="Text Box 19">
          <a:extLst>
            <a:ext uri="{FF2B5EF4-FFF2-40B4-BE49-F238E27FC236}">
              <a16:creationId xmlns:a16="http://schemas.microsoft.com/office/drawing/2014/main" id="{9677DAAF-822C-4967-BD77-621FF40C056F}"/>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61691"/>
    <xdr:sp macro="" textlink="">
      <xdr:nvSpPr>
        <xdr:cNvPr id="2002" name="Text Box 15">
          <a:extLst>
            <a:ext uri="{FF2B5EF4-FFF2-40B4-BE49-F238E27FC236}">
              <a16:creationId xmlns:a16="http://schemas.microsoft.com/office/drawing/2014/main" id="{5DE0DE75-008D-4381-AD51-7306E1A007BB}"/>
            </a:ext>
          </a:extLst>
        </xdr:cNvPr>
        <xdr:cNvSpPr txBox="1">
          <a:spLocks noChangeArrowheads="1"/>
        </xdr:cNvSpPr>
      </xdr:nvSpPr>
      <xdr:spPr bwMode="auto">
        <a:xfrm>
          <a:off x="3710214" y="7066189"/>
          <a:ext cx="95250" cy="46169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03" name="Text Box 16">
          <a:extLst>
            <a:ext uri="{FF2B5EF4-FFF2-40B4-BE49-F238E27FC236}">
              <a16:creationId xmlns:a16="http://schemas.microsoft.com/office/drawing/2014/main" id="{7CEF36F7-E808-4402-8F9B-AB118A36321A}"/>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04" name="Text Box 17">
          <a:extLst>
            <a:ext uri="{FF2B5EF4-FFF2-40B4-BE49-F238E27FC236}">
              <a16:creationId xmlns:a16="http://schemas.microsoft.com/office/drawing/2014/main" id="{E8F39DCA-754F-41B9-9B63-0002A33D239C}"/>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05" name="Text Box 18">
          <a:extLst>
            <a:ext uri="{FF2B5EF4-FFF2-40B4-BE49-F238E27FC236}">
              <a16:creationId xmlns:a16="http://schemas.microsoft.com/office/drawing/2014/main" id="{1630D565-D79B-411F-A941-63B4E2680A37}"/>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06" name="Text Box 19">
          <a:extLst>
            <a:ext uri="{FF2B5EF4-FFF2-40B4-BE49-F238E27FC236}">
              <a16:creationId xmlns:a16="http://schemas.microsoft.com/office/drawing/2014/main" id="{3894C0BE-D616-466E-B049-D718F2E08A94}"/>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504825</xdr:rowOff>
    </xdr:from>
    <xdr:ext cx="95250" cy="442269"/>
    <xdr:sp macro="" textlink="">
      <xdr:nvSpPr>
        <xdr:cNvPr id="2007" name="Text Box 15">
          <a:extLst>
            <a:ext uri="{FF2B5EF4-FFF2-40B4-BE49-F238E27FC236}">
              <a16:creationId xmlns:a16="http://schemas.microsoft.com/office/drawing/2014/main" id="{74A3770A-CEC5-4C7D-8FC5-C23E4CE5B73C}"/>
            </a:ext>
          </a:extLst>
        </xdr:cNvPr>
        <xdr:cNvSpPr txBox="1">
          <a:spLocks noChangeArrowheads="1"/>
        </xdr:cNvSpPr>
      </xdr:nvSpPr>
      <xdr:spPr bwMode="auto">
        <a:xfrm>
          <a:off x="6555468" y="706618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2008" name="Text Box 16">
          <a:extLst>
            <a:ext uri="{FF2B5EF4-FFF2-40B4-BE49-F238E27FC236}">
              <a16:creationId xmlns:a16="http://schemas.microsoft.com/office/drawing/2014/main" id="{C7C22862-7FF9-47EE-8943-B0944D077791}"/>
            </a:ext>
          </a:extLst>
        </xdr:cNvPr>
        <xdr:cNvSpPr txBox="1">
          <a:spLocks noChangeArrowheads="1"/>
        </xdr:cNvSpPr>
      </xdr:nvSpPr>
      <xdr:spPr bwMode="auto">
        <a:xfrm>
          <a:off x="15475857"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2009" name="Text Box 17">
          <a:extLst>
            <a:ext uri="{FF2B5EF4-FFF2-40B4-BE49-F238E27FC236}">
              <a16:creationId xmlns:a16="http://schemas.microsoft.com/office/drawing/2014/main" id="{4680BAC4-4424-423D-BC2C-D6631D5FDD52}"/>
            </a:ext>
          </a:extLst>
        </xdr:cNvPr>
        <xdr:cNvSpPr txBox="1">
          <a:spLocks noChangeArrowheads="1"/>
        </xdr:cNvSpPr>
      </xdr:nvSpPr>
      <xdr:spPr bwMode="auto">
        <a:xfrm>
          <a:off x="15475857"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2010" name="Text Box 18">
          <a:extLst>
            <a:ext uri="{FF2B5EF4-FFF2-40B4-BE49-F238E27FC236}">
              <a16:creationId xmlns:a16="http://schemas.microsoft.com/office/drawing/2014/main" id="{641C5FCF-7676-471B-AB82-3FE7DE20A84E}"/>
            </a:ext>
          </a:extLst>
        </xdr:cNvPr>
        <xdr:cNvSpPr txBox="1">
          <a:spLocks noChangeArrowheads="1"/>
        </xdr:cNvSpPr>
      </xdr:nvSpPr>
      <xdr:spPr bwMode="auto">
        <a:xfrm>
          <a:off x="15475857"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2011" name="Text Box 19">
          <a:extLst>
            <a:ext uri="{FF2B5EF4-FFF2-40B4-BE49-F238E27FC236}">
              <a16:creationId xmlns:a16="http://schemas.microsoft.com/office/drawing/2014/main" id="{4E263BB1-7808-45CF-9FE6-6A3FBDDCD399}"/>
            </a:ext>
          </a:extLst>
        </xdr:cNvPr>
        <xdr:cNvSpPr txBox="1">
          <a:spLocks noChangeArrowheads="1"/>
        </xdr:cNvSpPr>
      </xdr:nvSpPr>
      <xdr:spPr bwMode="auto">
        <a:xfrm>
          <a:off x="15475857"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504825</xdr:rowOff>
    </xdr:from>
    <xdr:ext cx="95250" cy="442269"/>
    <xdr:sp macro="" textlink="">
      <xdr:nvSpPr>
        <xdr:cNvPr id="2012" name="Text Box 15">
          <a:extLst>
            <a:ext uri="{FF2B5EF4-FFF2-40B4-BE49-F238E27FC236}">
              <a16:creationId xmlns:a16="http://schemas.microsoft.com/office/drawing/2014/main" id="{42904C1D-8515-4254-8005-B69A77798AD7}"/>
            </a:ext>
          </a:extLst>
        </xdr:cNvPr>
        <xdr:cNvSpPr txBox="1">
          <a:spLocks noChangeArrowheads="1"/>
        </xdr:cNvSpPr>
      </xdr:nvSpPr>
      <xdr:spPr bwMode="auto">
        <a:xfrm>
          <a:off x="15475857" y="7066189"/>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79</xdr:row>
      <xdr:rowOff>504825</xdr:rowOff>
    </xdr:from>
    <xdr:ext cx="95250" cy="444014"/>
    <xdr:sp macro="" textlink="">
      <xdr:nvSpPr>
        <xdr:cNvPr id="2013" name="Text Box 15">
          <a:extLst>
            <a:ext uri="{FF2B5EF4-FFF2-40B4-BE49-F238E27FC236}">
              <a16:creationId xmlns:a16="http://schemas.microsoft.com/office/drawing/2014/main" id="{3E80D04A-5B6F-4A7A-8F84-D1803C296D3C}"/>
            </a:ext>
          </a:extLst>
        </xdr:cNvPr>
        <xdr:cNvSpPr txBox="1">
          <a:spLocks noChangeArrowheads="1"/>
        </xdr:cNvSpPr>
      </xdr:nvSpPr>
      <xdr:spPr bwMode="auto">
        <a:xfrm>
          <a:off x="3710214" y="6878411"/>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14" name="Text Box 16">
          <a:extLst>
            <a:ext uri="{FF2B5EF4-FFF2-40B4-BE49-F238E27FC236}">
              <a16:creationId xmlns:a16="http://schemas.microsoft.com/office/drawing/2014/main" id="{88F5CC5D-0183-4499-BAFC-5D4365B2D958}"/>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15" name="Text Box 17">
          <a:extLst>
            <a:ext uri="{FF2B5EF4-FFF2-40B4-BE49-F238E27FC236}">
              <a16:creationId xmlns:a16="http://schemas.microsoft.com/office/drawing/2014/main" id="{B4FD854B-8033-4E4B-9DA2-B11F5393D010}"/>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16" name="Text Box 18">
          <a:extLst>
            <a:ext uri="{FF2B5EF4-FFF2-40B4-BE49-F238E27FC236}">
              <a16:creationId xmlns:a16="http://schemas.microsoft.com/office/drawing/2014/main" id="{D588D3E1-B6A9-4A9A-8020-E0D3E0D9D7AE}"/>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2017" name="Text Box 19">
          <a:extLst>
            <a:ext uri="{FF2B5EF4-FFF2-40B4-BE49-F238E27FC236}">
              <a16:creationId xmlns:a16="http://schemas.microsoft.com/office/drawing/2014/main" id="{B9D2CE59-7906-4038-97E2-B78A2C0A1A7A}"/>
            </a:ext>
          </a:extLst>
        </xdr:cNvPr>
        <xdr:cNvSpPr txBox="1">
          <a:spLocks noChangeArrowheads="1"/>
        </xdr:cNvSpPr>
      </xdr:nvSpPr>
      <xdr:spPr bwMode="auto">
        <a:xfrm>
          <a:off x="371021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213632"/>
    <xdr:sp macro="" textlink="">
      <xdr:nvSpPr>
        <xdr:cNvPr id="2018" name="Text Box 15">
          <a:extLst>
            <a:ext uri="{FF2B5EF4-FFF2-40B4-BE49-F238E27FC236}">
              <a16:creationId xmlns:a16="http://schemas.microsoft.com/office/drawing/2014/main" id="{E63C86F6-20D9-4FE8-A68A-B1FCFE2EAF03}"/>
            </a:ext>
          </a:extLst>
        </xdr:cNvPr>
        <xdr:cNvSpPr txBox="1">
          <a:spLocks noChangeArrowheads="1"/>
        </xdr:cNvSpPr>
      </xdr:nvSpPr>
      <xdr:spPr bwMode="auto">
        <a:xfrm>
          <a:off x="3710214" y="706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44331"/>
    <xdr:sp macro="" textlink="">
      <xdr:nvSpPr>
        <xdr:cNvPr id="2019" name="Text Box 15">
          <a:extLst>
            <a:ext uri="{FF2B5EF4-FFF2-40B4-BE49-F238E27FC236}">
              <a16:creationId xmlns:a16="http://schemas.microsoft.com/office/drawing/2014/main" id="{048CF4B0-82E3-4F28-A30C-AEE0AA0A696F}"/>
            </a:ext>
          </a:extLst>
        </xdr:cNvPr>
        <xdr:cNvSpPr txBox="1">
          <a:spLocks noChangeArrowheads="1"/>
        </xdr:cNvSpPr>
      </xdr:nvSpPr>
      <xdr:spPr bwMode="auto">
        <a:xfrm>
          <a:off x="3710214" y="7066189"/>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79</xdr:row>
      <xdr:rowOff>504825</xdr:rowOff>
    </xdr:from>
    <xdr:ext cx="95250" cy="442269"/>
    <xdr:sp macro="" textlink="">
      <xdr:nvSpPr>
        <xdr:cNvPr id="2020" name="Text Box 15">
          <a:extLst>
            <a:ext uri="{FF2B5EF4-FFF2-40B4-BE49-F238E27FC236}">
              <a16:creationId xmlns:a16="http://schemas.microsoft.com/office/drawing/2014/main" id="{7C9BE3EC-D189-427D-9089-12F9D89A4EAC}"/>
            </a:ext>
          </a:extLst>
        </xdr:cNvPr>
        <xdr:cNvSpPr txBox="1">
          <a:spLocks noChangeArrowheads="1"/>
        </xdr:cNvSpPr>
      </xdr:nvSpPr>
      <xdr:spPr bwMode="auto">
        <a:xfrm>
          <a:off x="6555468" y="68784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21" name="Text Box 16">
          <a:extLst>
            <a:ext uri="{FF2B5EF4-FFF2-40B4-BE49-F238E27FC236}">
              <a16:creationId xmlns:a16="http://schemas.microsoft.com/office/drawing/2014/main" id="{47C302B6-DEBB-4D3F-AFA9-97F49C8BFB81}"/>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22" name="Text Box 17">
          <a:extLst>
            <a:ext uri="{FF2B5EF4-FFF2-40B4-BE49-F238E27FC236}">
              <a16:creationId xmlns:a16="http://schemas.microsoft.com/office/drawing/2014/main" id="{BB8F0195-D65A-4C18-9FD9-447833033DB2}"/>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2023" name="Text Box 18">
          <a:extLst>
            <a:ext uri="{FF2B5EF4-FFF2-40B4-BE49-F238E27FC236}">
              <a16:creationId xmlns:a16="http://schemas.microsoft.com/office/drawing/2014/main" id="{B09E62AD-A188-4556-929D-C8CE26044253}"/>
            </a:ext>
          </a:extLst>
        </xdr:cNvPr>
        <xdr:cNvSpPr txBox="1">
          <a:spLocks noChangeArrowheads="1"/>
        </xdr:cNvSpPr>
      </xdr:nvSpPr>
      <xdr:spPr bwMode="auto">
        <a:xfrm>
          <a:off x="6555468"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504825</xdr:rowOff>
    </xdr:from>
    <xdr:ext cx="95250" cy="213632"/>
    <xdr:sp macro="" textlink="">
      <xdr:nvSpPr>
        <xdr:cNvPr id="2024" name="Text Box 15">
          <a:extLst>
            <a:ext uri="{FF2B5EF4-FFF2-40B4-BE49-F238E27FC236}">
              <a16:creationId xmlns:a16="http://schemas.microsoft.com/office/drawing/2014/main" id="{B9C41AF6-77C9-4C52-9573-032A92CE240C}"/>
            </a:ext>
          </a:extLst>
        </xdr:cNvPr>
        <xdr:cNvSpPr txBox="1">
          <a:spLocks noChangeArrowheads="1"/>
        </xdr:cNvSpPr>
      </xdr:nvSpPr>
      <xdr:spPr bwMode="auto">
        <a:xfrm>
          <a:off x="6555468" y="7066189"/>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25" name="Text Box 16">
          <a:extLst>
            <a:ext uri="{FF2B5EF4-FFF2-40B4-BE49-F238E27FC236}">
              <a16:creationId xmlns:a16="http://schemas.microsoft.com/office/drawing/2014/main" id="{D368BB19-5C8D-4F0A-B0CD-C4D3908DD574}"/>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26" name="Text Box 17">
          <a:extLst>
            <a:ext uri="{FF2B5EF4-FFF2-40B4-BE49-F238E27FC236}">
              <a16:creationId xmlns:a16="http://schemas.microsoft.com/office/drawing/2014/main" id="{758C3A2A-6A22-4F81-8FB4-6A767429DE49}"/>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27" name="Text Box 18">
          <a:extLst>
            <a:ext uri="{FF2B5EF4-FFF2-40B4-BE49-F238E27FC236}">
              <a16:creationId xmlns:a16="http://schemas.microsoft.com/office/drawing/2014/main" id="{F7195DF1-215F-45C8-B853-FFF4189CDE0C}"/>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28" name="Text Box 19">
          <a:extLst>
            <a:ext uri="{FF2B5EF4-FFF2-40B4-BE49-F238E27FC236}">
              <a16:creationId xmlns:a16="http://schemas.microsoft.com/office/drawing/2014/main" id="{8B7CFE95-A3F3-4778-AA07-7C30AD008364}"/>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29" name="Text Box 16">
          <a:extLst>
            <a:ext uri="{FF2B5EF4-FFF2-40B4-BE49-F238E27FC236}">
              <a16:creationId xmlns:a16="http://schemas.microsoft.com/office/drawing/2014/main" id="{12A832BF-5DAF-416C-B01F-FD9EF4229AA4}"/>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30" name="Text Box 17">
          <a:extLst>
            <a:ext uri="{FF2B5EF4-FFF2-40B4-BE49-F238E27FC236}">
              <a16:creationId xmlns:a16="http://schemas.microsoft.com/office/drawing/2014/main" id="{FAED005C-C690-4431-9EEA-B1EE44C7E4FC}"/>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31" name="Text Box 18">
          <a:extLst>
            <a:ext uri="{FF2B5EF4-FFF2-40B4-BE49-F238E27FC236}">
              <a16:creationId xmlns:a16="http://schemas.microsoft.com/office/drawing/2014/main" id="{F2FE8110-70C5-4403-9FB0-2716178506AD}"/>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2032" name="Text Box 19">
          <a:extLst>
            <a:ext uri="{FF2B5EF4-FFF2-40B4-BE49-F238E27FC236}">
              <a16:creationId xmlns:a16="http://schemas.microsoft.com/office/drawing/2014/main" id="{58017549-91D3-4917-90E1-01016967F2FD}"/>
            </a:ext>
          </a:extLst>
        </xdr:cNvPr>
        <xdr:cNvSpPr txBox="1">
          <a:spLocks noChangeArrowheads="1"/>
        </xdr:cNvSpPr>
      </xdr:nvSpPr>
      <xdr:spPr bwMode="auto">
        <a:xfrm>
          <a:off x="9398454" y="6885214"/>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33" name="Text Box 16">
          <a:extLst>
            <a:ext uri="{FF2B5EF4-FFF2-40B4-BE49-F238E27FC236}">
              <a16:creationId xmlns:a16="http://schemas.microsoft.com/office/drawing/2014/main" id="{E0FEEC05-1BEA-4FDE-A541-E311257E4576}"/>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34" name="Text Box 17">
          <a:extLst>
            <a:ext uri="{FF2B5EF4-FFF2-40B4-BE49-F238E27FC236}">
              <a16:creationId xmlns:a16="http://schemas.microsoft.com/office/drawing/2014/main" id="{E3301446-58F9-4EF5-B6C2-F40316A6A71B}"/>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35" name="Text Box 18">
          <a:extLst>
            <a:ext uri="{FF2B5EF4-FFF2-40B4-BE49-F238E27FC236}">
              <a16:creationId xmlns:a16="http://schemas.microsoft.com/office/drawing/2014/main" id="{B4DC48CC-175C-49EC-B244-49612F4AEFAB}"/>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36" name="Text Box 19">
          <a:extLst>
            <a:ext uri="{FF2B5EF4-FFF2-40B4-BE49-F238E27FC236}">
              <a16:creationId xmlns:a16="http://schemas.microsoft.com/office/drawing/2014/main" id="{9E497805-417D-4E3F-B531-9C7D61AFE987}"/>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37" name="Text Box 16">
          <a:extLst>
            <a:ext uri="{FF2B5EF4-FFF2-40B4-BE49-F238E27FC236}">
              <a16:creationId xmlns:a16="http://schemas.microsoft.com/office/drawing/2014/main" id="{A5ABDF4C-EF42-4127-B4E7-601A8B3498CE}"/>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38" name="Text Box 17">
          <a:extLst>
            <a:ext uri="{FF2B5EF4-FFF2-40B4-BE49-F238E27FC236}">
              <a16:creationId xmlns:a16="http://schemas.microsoft.com/office/drawing/2014/main" id="{1DD5F80E-38C5-4D87-B522-5FAF710F26AA}"/>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39" name="Text Box 18">
          <a:extLst>
            <a:ext uri="{FF2B5EF4-FFF2-40B4-BE49-F238E27FC236}">
              <a16:creationId xmlns:a16="http://schemas.microsoft.com/office/drawing/2014/main" id="{3F233B32-3530-4EF4-BA0F-3E0837E09D1C}"/>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40" name="Text Box 19">
          <a:extLst>
            <a:ext uri="{FF2B5EF4-FFF2-40B4-BE49-F238E27FC236}">
              <a16:creationId xmlns:a16="http://schemas.microsoft.com/office/drawing/2014/main" id="{EB33487D-4B76-4A33-A448-A72BF302798D}"/>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2041" name="Text Box 16">
          <a:extLst>
            <a:ext uri="{FF2B5EF4-FFF2-40B4-BE49-F238E27FC236}">
              <a16:creationId xmlns:a16="http://schemas.microsoft.com/office/drawing/2014/main" id="{BAF3A338-6A31-48D8-8F3F-8B2709DB913E}"/>
            </a:ext>
          </a:extLst>
        </xdr:cNvPr>
        <xdr:cNvSpPr txBox="1">
          <a:spLocks noChangeArrowheads="1"/>
        </xdr:cNvSpPr>
      </xdr:nvSpPr>
      <xdr:spPr bwMode="auto">
        <a:xfrm>
          <a:off x="15475857"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2042" name="Text Box 17">
          <a:extLst>
            <a:ext uri="{FF2B5EF4-FFF2-40B4-BE49-F238E27FC236}">
              <a16:creationId xmlns:a16="http://schemas.microsoft.com/office/drawing/2014/main" id="{EE5CC6E0-9615-4D73-8CC6-8BCE216AF190}"/>
            </a:ext>
          </a:extLst>
        </xdr:cNvPr>
        <xdr:cNvSpPr txBox="1">
          <a:spLocks noChangeArrowheads="1"/>
        </xdr:cNvSpPr>
      </xdr:nvSpPr>
      <xdr:spPr bwMode="auto">
        <a:xfrm>
          <a:off x="15475857"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2043" name="Text Box 18">
          <a:extLst>
            <a:ext uri="{FF2B5EF4-FFF2-40B4-BE49-F238E27FC236}">
              <a16:creationId xmlns:a16="http://schemas.microsoft.com/office/drawing/2014/main" id="{358E535E-27F5-418F-A4B0-3CB61B7FBB06}"/>
            </a:ext>
          </a:extLst>
        </xdr:cNvPr>
        <xdr:cNvSpPr txBox="1">
          <a:spLocks noChangeArrowheads="1"/>
        </xdr:cNvSpPr>
      </xdr:nvSpPr>
      <xdr:spPr bwMode="auto">
        <a:xfrm>
          <a:off x="15475857"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2044" name="Text Box 19">
          <a:extLst>
            <a:ext uri="{FF2B5EF4-FFF2-40B4-BE49-F238E27FC236}">
              <a16:creationId xmlns:a16="http://schemas.microsoft.com/office/drawing/2014/main" id="{48DE74DF-054C-4376-BC38-E02A1B1BF522}"/>
            </a:ext>
          </a:extLst>
        </xdr:cNvPr>
        <xdr:cNvSpPr txBox="1">
          <a:spLocks noChangeArrowheads="1"/>
        </xdr:cNvSpPr>
      </xdr:nvSpPr>
      <xdr:spPr bwMode="auto">
        <a:xfrm>
          <a:off x="15475857"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45" name="Text Box 16">
          <a:extLst>
            <a:ext uri="{FF2B5EF4-FFF2-40B4-BE49-F238E27FC236}">
              <a16:creationId xmlns:a16="http://schemas.microsoft.com/office/drawing/2014/main" id="{73E7206C-C282-4951-9757-F0A68194299E}"/>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46" name="Text Box 17">
          <a:extLst>
            <a:ext uri="{FF2B5EF4-FFF2-40B4-BE49-F238E27FC236}">
              <a16:creationId xmlns:a16="http://schemas.microsoft.com/office/drawing/2014/main" id="{0053A3BE-388D-44B1-9874-EBB542BCF2C9}"/>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47" name="Text Box 18">
          <a:extLst>
            <a:ext uri="{FF2B5EF4-FFF2-40B4-BE49-F238E27FC236}">
              <a16:creationId xmlns:a16="http://schemas.microsoft.com/office/drawing/2014/main" id="{56154AA5-5704-4714-B9CC-A3E6D0E0E422}"/>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2048" name="Text Box 19">
          <a:extLst>
            <a:ext uri="{FF2B5EF4-FFF2-40B4-BE49-F238E27FC236}">
              <a16:creationId xmlns:a16="http://schemas.microsoft.com/office/drawing/2014/main" id="{ABB3F15F-94D1-4A78-9B23-72782DE54A3C}"/>
            </a:ext>
          </a:extLst>
        </xdr:cNvPr>
        <xdr:cNvSpPr txBox="1">
          <a:spLocks noChangeArrowheads="1"/>
        </xdr:cNvSpPr>
      </xdr:nvSpPr>
      <xdr:spPr bwMode="auto">
        <a:xfrm>
          <a:off x="371021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49" name="Text Box 16">
          <a:extLst>
            <a:ext uri="{FF2B5EF4-FFF2-40B4-BE49-F238E27FC236}">
              <a16:creationId xmlns:a16="http://schemas.microsoft.com/office/drawing/2014/main" id="{3600B5BD-6DA7-4F30-BA43-57A89EE7C3A6}"/>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50" name="Text Box 17">
          <a:extLst>
            <a:ext uri="{FF2B5EF4-FFF2-40B4-BE49-F238E27FC236}">
              <a16:creationId xmlns:a16="http://schemas.microsoft.com/office/drawing/2014/main" id="{CFE04954-5BC8-4092-A4ED-7361D64F8BA5}"/>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2051" name="Text Box 18">
          <a:extLst>
            <a:ext uri="{FF2B5EF4-FFF2-40B4-BE49-F238E27FC236}">
              <a16:creationId xmlns:a16="http://schemas.microsoft.com/office/drawing/2014/main" id="{5E5C98FE-D92B-48F4-BA83-ECE175792F8E}"/>
            </a:ext>
          </a:extLst>
        </xdr:cNvPr>
        <xdr:cNvSpPr txBox="1">
          <a:spLocks noChangeArrowheads="1"/>
        </xdr:cNvSpPr>
      </xdr:nvSpPr>
      <xdr:spPr bwMode="auto">
        <a:xfrm>
          <a:off x="6555468"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2" name="Text Box 16">
          <a:extLst>
            <a:ext uri="{FF2B5EF4-FFF2-40B4-BE49-F238E27FC236}">
              <a16:creationId xmlns:a16="http://schemas.microsoft.com/office/drawing/2014/main" id="{82933A50-2EF4-420C-A088-8FA95962E68D}"/>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3" name="Text Box 17">
          <a:extLst>
            <a:ext uri="{FF2B5EF4-FFF2-40B4-BE49-F238E27FC236}">
              <a16:creationId xmlns:a16="http://schemas.microsoft.com/office/drawing/2014/main" id="{5E649CC8-6E43-40BF-BC2A-166CF0EDDAB1}"/>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4" name="Text Box 18">
          <a:extLst>
            <a:ext uri="{FF2B5EF4-FFF2-40B4-BE49-F238E27FC236}">
              <a16:creationId xmlns:a16="http://schemas.microsoft.com/office/drawing/2014/main" id="{E57C8952-31CB-4A25-8ECB-1B2D1EAC9226}"/>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5" name="Text Box 19">
          <a:extLst>
            <a:ext uri="{FF2B5EF4-FFF2-40B4-BE49-F238E27FC236}">
              <a16:creationId xmlns:a16="http://schemas.microsoft.com/office/drawing/2014/main" id="{1947C24C-ACDD-49B9-9B0B-8C38ED4EE69B}"/>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6" name="Text Box 16">
          <a:extLst>
            <a:ext uri="{FF2B5EF4-FFF2-40B4-BE49-F238E27FC236}">
              <a16:creationId xmlns:a16="http://schemas.microsoft.com/office/drawing/2014/main" id="{999D1147-5E62-43DF-BD03-F1F76B537B3E}"/>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7" name="Text Box 17">
          <a:extLst>
            <a:ext uri="{FF2B5EF4-FFF2-40B4-BE49-F238E27FC236}">
              <a16:creationId xmlns:a16="http://schemas.microsoft.com/office/drawing/2014/main" id="{F810D755-837B-44AF-B2CE-0D5E906E4888}"/>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8" name="Text Box 18">
          <a:extLst>
            <a:ext uri="{FF2B5EF4-FFF2-40B4-BE49-F238E27FC236}">
              <a16:creationId xmlns:a16="http://schemas.microsoft.com/office/drawing/2014/main" id="{5F6C527D-A29D-4871-B6A1-55B557D7FB6A}"/>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2059" name="Text Box 19">
          <a:extLst>
            <a:ext uri="{FF2B5EF4-FFF2-40B4-BE49-F238E27FC236}">
              <a16:creationId xmlns:a16="http://schemas.microsoft.com/office/drawing/2014/main" id="{990B10BD-0A27-414D-ADA0-2F2014364A25}"/>
            </a:ext>
          </a:extLst>
        </xdr:cNvPr>
        <xdr:cNvSpPr txBox="1">
          <a:spLocks noChangeArrowheads="1"/>
        </xdr:cNvSpPr>
      </xdr:nvSpPr>
      <xdr:spPr bwMode="auto">
        <a:xfrm>
          <a:off x="9398454" y="742950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60" name="Text Box 16">
          <a:extLst>
            <a:ext uri="{FF2B5EF4-FFF2-40B4-BE49-F238E27FC236}">
              <a16:creationId xmlns:a16="http://schemas.microsoft.com/office/drawing/2014/main" id="{02019371-BEB0-4D47-A6C3-610F3CB84681}"/>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61" name="Text Box 17">
          <a:extLst>
            <a:ext uri="{FF2B5EF4-FFF2-40B4-BE49-F238E27FC236}">
              <a16:creationId xmlns:a16="http://schemas.microsoft.com/office/drawing/2014/main" id="{3F66256C-05EC-4F72-937E-F9D630A4D819}"/>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62" name="Text Box 18">
          <a:extLst>
            <a:ext uri="{FF2B5EF4-FFF2-40B4-BE49-F238E27FC236}">
              <a16:creationId xmlns:a16="http://schemas.microsoft.com/office/drawing/2014/main" id="{F09D3A19-FB8F-4677-AEE9-2D06B438B0C8}"/>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63" name="Text Box 19">
          <a:extLst>
            <a:ext uri="{FF2B5EF4-FFF2-40B4-BE49-F238E27FC236}">
              <a16:creationId xmlns:a16="http://schemas.microsoft.com/office/drawing/2014/main" id="{0E9F84A0-F9E5-4313-878F-3C8757AE429A}"/>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64" name="Text Box 16">
          <a:extLst>
            <a:ext uri="{FF2B5EF4-FFF2-40B4-BE49-F238E27FC236}">
              <a16:creationId xmlns:a16="http://schemas.microsoft.com/office/drawing/2014/main" id="{1C1601B3-3F26-42E7-A4F0-3A4C5650F63A}"/>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65" name="Text Box 17">
          <a:extLst>
            <a:ext uri="{FF2B5EF4-FFF2-40B4-BE49-F238E27FC236}">
              <a16:creationId xmlns:a16="http://schemas.microsoft.com/office/drawing/2014/main" id="{EF3D256B-4169-471E-B06F-88CF4E0460D2}"/>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66" name="Text Box 18">
          <a:extLst>
            <a:ext uri="{FF2B5EF4-FFF2-40B4-BE49-F238E27FC236}">
              <a16:creationId xmlns:a16="http://schemas.microsoft.com/office/drawing/2014/main" id="{C76707ED-629F-44E5-9313-96A2FC6A7F2A}"/>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67" name="Text Box 19">
          <a:extLst>
            <a:ext uri="{FF2B5EF4-FFF2-40B4-BE49-F238E27FC236}">
              <a16:creationId xmlns:a16="http://schemas.microsoft.com/office/drawing/2014/main" id="{E2C1DC00-3751-4388-A87B-59DAD906D012}"/>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9</xdr:row>
      <xdr:rowOff>0</xdr:rowOff>
    </xdr:from>
    <xdr:ext cx="95250" cy="171450"/>
    <xdr:sp macro="" textlink="">
      <xdr:nvSpPr>
        <xdr:cNvPr id="2068" name="Text Box 16">
          <a:extLst>
            <a:ext uri="{FF2B5EF4-FFF2-40B4-BE49-F238E27FC236}">
              <a16:creationId xmlns:a16="http://schemas.microsoft.com/office/drawing/2014/main" id="{B9D0C28C-1EAA-4D6A-8156-55C4C5F5BD50}"/>
            </a:ext>
          </a:extLst>
        </xdr:cNvPr>
        <xdr:cNvSpPr txBox="1">
          <a:spLocks noChangeArrowheads="1"/>
        </xdr:cNvSpPr>
      </xdr:nvSpPr>
      <xdr:spPr bwMode="auto">
        <a:xfrm>
          <a:off x="21832455" y="3036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9</xdr:row>
      <xdr:rowOff>0</xdr:rowOff>
    </xdr:from>
    <xdr:ext cx="95250" cy="171450"/>
    <xdr:sp macro="" textlink="">
      <xdr:nvSpPr>
        <xdr:cNvPr id="2069" name="Text Box 17">
          <a:extLst>
            <a:ext uri="{FF2B5EF4-FFF2-40B4-BE49-F238E27FC236}">
              <a16:creationId xmlns:a16="http://schemas.microsoft.com/office/drawing/2014/main" id="{587B711C-439B-4500-835F-86C219F981B7}"/>
            </a:ext>
          </a:extLst>
        </xdr:cNvPr>
        <xdr:cNvSpPr txBox="1">
          <a:spLocks noChangeArrowheads="1"/>
        </xdr:cNvSpPr>
      </xdr:nvSpPr>
      <xdr:spPr bwMode="auto">
        <a:xfrm>
          <a:off x="21832455" y="3036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9</xdr:row>
      <xdr:rowOff>0</xdr:rowOff>
    </xdr:from>
    <xdr:ext cx="95250" cy="171450"/>
    <xdr:sp macro="" textlink="">
      <xdr:nvSpPr>
        <xdr:cNvPr id="2070" name="Text Box 18">
          <a:extLst>
            <a:ext uri="{FF2B5EF4-FFF2-40B4-BE49-F238E27FC236}">
              <a16:creationId xmlns:a16="http://schemas.microsoft.com/office/drawing/2014/main" id="{294BB2BF-4E9B-49CC-AD8C-DBC823EE6AD3}"/>
            </a:ext>
          </a:extLst>
        </xdr:cNvPr>
        <xdr:cNvSpPr txBox="1">
          <a:spLocks noChangeArrowheads="1"/>
        </xdr:cNvSpPr>
      </xdr:nvSpPr>
      <xdr:spPr bwMode="auto">
        <a:xfrm>
          <a:off x="21832455" y="3036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9</xdr:row>
      <xdr:rowOff>0</xdr:rowOff>
    </xdr:from>
    <xdr:ext cx="95250" cy="171450"/>
    <xdr:sp macro="" textlink="">
      <xdr:nvSpPr>
        <xdr:cNvPr id="2071" name="Text Box 19">
          <a:extLst>
            <a:ext uri="{FF2B5EF4-FFF2-40B4-BE49-F238E27FC236}">
              <a16:creationId xmlns:a16="http://schemas.microsoft.com/office/drawing/2014/main" id="{2D6ADB9A-2FD9-4C2E-B5BA-0708C9FEB260}"/>
            </a:ext>
          </a:extLst>
        </xdr:cNvPr>
        <xdr:cNvSpPr txBox="1">
          <a:spLocks noChangeArrowheads="1"/>
        </xdr:cNvSpPr>
      </xdr:nvSpPr>
      <xdr:spPr bwMode="auto">
        <a:xfrm>
          <a:off x="21832455" y="3036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10</xdr:row>
      <xdr:rowOff>504825</xdr:rowOff>
    </xdr:from>
    <xdr:ext cx="95250" cy="444014"/>
    <xdr:sp macro="" textlink="">
      <xdr:nvSpPr>
        <xdr:cNvPr id="2072" name="Text Box 15">
          <a:extLst>
            <a:ext uri="{FF2B5EF4-FFF2-40B4-BE49-F238E27FC236}">
              <a16:creationId xmlns:a16="http://schemas.microsoft.com/office/drawing/2014/main" id="{CD08218A-4CCE-4E51-B67B-81CD0BEACBD2}"/>
            </a:ext>
          </a:extLst>
        </xdr:cNvPr>
        <xdr:cNvSpPr txBox="1">
          <a:spLocks noChangeArrowheads="1"/>
        </xdr:cNvSpPr>
      </xdr:nvSpPr>
      <xdr:spPr bwMode="auto">
        <a:xfrm>
          <a:off x="4664364" y="3777384"/>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73" name="Text Box 16">
          <a:extLst>
            <a:ext uri="{FF2B5EF4-FFF2-40B4-BE49-F238E27FC236}">
              <a16:creationId xmlns:a16="http://schemas.microsoft.com/office/drawing/2014/main" id="{C00A8BC3-8753-4425-9667-4138A937C1FB}"/>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74" name="Text Box 17">
          <a:extLst>
            <a:ext uri="{FF2B5EF4-FFF2-40B4-BE49-F238E27FC236}">
              <a16:creationId xmlns:a16="http://schemas.microsoft.com/office/drawing/2014/main" id="{673CCB3B-D699-4B1D-8981-2A99779B5552}"/>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75" name="Text Box 18">
          <a:extLst>
            <a:ext uri="{FF2B5EF4-FFF2-40B4-BE49-F238E27FC236}">
              <a16:creationId xmlns:a16="http://schemas.microsoft.com/office/drawing/2014/main" id="{33DD79ED-3B4E-4B53-A358-FDD2018823F0}"/>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0</xdr:rowOff>
    </xdr:from>
    <xdr:ext cx="95250" cy="171450"/>
    <xdr:sp macro="" textlink="">
      <xdr:nvSpPr>
        <xdr:cNvPr id="2076" name="Text Box 19">
          <a:extLst>
            <a:ext uri="{FF2B5EF4-FFF2-40B4-BE49-F238E27FC236}">
              <a16:creationId xmlns:a16="http://schemas.microsoft.com/office/drawing/2014/main" id="{C91BE8E2-B7C2-4086-9168-E25C09A2295F}"/>
            </a:ext>
          </a:extLst>
        </xdr:cNvPr>
        <xdr:cNvSpPr txBox="1">
          <a:spLocks noChangeArrowheads="1"/>
        </xdr:cNvSpPr>
      </xdr:nvSpPr>
      <xdr:spPr bwMode="auto">
        <a:xfrm>
          <a:off x="4664364"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77" name="Text Box 16">
          <a:extLst>
            <a:ext uri="{FF2B5EF4-FFF2-40B4-BE49-F238E27FC236}">
              <a16:creationId xmlns:a16="http://schemas.microsoft.com/office/drawing/2014/main" id="{7D7E4E74-1B42-400C-AA08-FAF3D193E567}"/>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0</xdr:rowOff>
    </xdr:from>
    <xdr:ext cx="95250" cy="171450"/>
    <xdr:sp macro="" textlink="">
      <xdr:nvSpPr>
        <xdr:cNvPr id="2078" name="Text Box 17">
          <a:extLst>
            <a:ext uri="{FF2B5EF4-FFF2-40B4-BE49-F238E27FC236}">
              <a16:creationId xmlns:a16="http://schemas.microsoft.com/office/drawing/2014/main" id="{C46C33DD-9509-4342-98F1-20B3E0F7990E}"/>
            </a:ext>
          </a:extLst>
        </xdr:cNvPr>
        <xdr:cNvSpPr txBox="1">
          <a:spLocks noChangeArrowheads="1"/>
        </xdr:cNvSpPr>
      </xdr:nvSpPr>
      <xdr:spPr bwMode="auto">
        <a:xfrm>
          <a:off x="12540961"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12</xdr:row>
      <xdr:rowOff>15875</xdr:rowOff>
    </xdr:from>
    <xdr:ext cx="95250" cy="171450"/>
    <xdr:sp macro="" textlink="">
      <xdr:nvSpPr>
        <xdr:cNvPr id="2079" name="Text Box 18">
          <a:extLst>
            <a:ext uri="{FF2B5EF4-FFF2-40B4-BE49-F238E27FC236}">
              <a16:creationId xmlns:a16="http://schemas.microsoft.com/office/drawing/2014/main" id="{EF2DB186-9C5B-4975-96B4-F2F50B1414A4}"/>
            </a:ext>
          </a:extLst>
        </xdr:cNvPr>
        <xdr:cNvSpPr txBox="1">
          <a:spLocks noChangeArrowheads="1"/>
        </xdr:cNvSpPr>
      </xdr:nvSpPr>
      <xdr:spPr bwMode="auto">
        <a:xfrm>
          <a:off x="12485398" y="416069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080" name="Text Box 16">
          <a:extLst>
            <a:ext uri="{FF2B5EF4-FFF2-40B4-BE49-F238E27FC236}">
              <a16:creationId xmlns:a16="http://schemas.microsoft.com/office/drawing/2014/main" id="{6C64C876-6E8D-4D50-8687-AFEEEC827691}"/>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081" name="Text Box 17">
          <a:extLst>
            <a:ext uri="{FF2B5EF4-FFF2-40B4-BE49-F238E27FC236}">
              <a16:creationId xmlns:a16="http://schemas.microsoft.com/office/drawing/2014/main" id="{8AE9877E-EA08-4490-BCBB-9E151FC015BE}"/>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082" name="Text Box 18">
          <a:extLst>
            <a:ext uri="{FF2B5EF4-FFF2-40B4-BE49-F238E27FC236}">
              <a16:creationId xmlns:a16="http://schemas.microsoft.com/office/drawing/2014/main" id="{3CEAD47E-DDB4-4E15-954B-5D5654FC8429}"/>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083" name="Text Box 19">
          <a:extLst>
            <a:ext uri="{FF2B5EF4-FFF2-40B4-BE49-F238E27FC236}">
              <a16:creationId xmlns:a16="http://schemas.microsoft.com/office/drawing/2014/main" id="{EF20188D-7B08-46F7-8CEE-0EB1F0C04F9E}"/>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12</xdr:row>
      <xdr:rowOff>0</xdr:rowOff>
    </xdr:from>
    <xdr:ext cx="95250" cy="171450"/>
    <xdr:sp macro="" textlink="">
      <xdr:nvSpPr>
        <xdr:cNvPr id="2084" name="Text Box 16">
          <a:extLst>
            <a:ext uri="{FF2B5EF4-FFF2-40B4-BE49-F238E27FC236}">
              <a16:creationId xmlns:a16="http://schemas.microsoft.com/office/drawing/2014/main" id="{6B3AB85E-A6A5-48C0-9BE1-894CF5E4C2A2}"/>
            </a:ext>
          </a:extLst>
        </xdr:cNvPr>
        <xdr:cNvSpPr txBox="1">
          <a:spLocks noChangeArrowheads="1"/>
        </xdr:cNvSpPr>
      </xdr:nvSpPr>
      <xdr:spPr bwMode="auto">
        <a:xfrm>
          <a:off x="15388070" y="4144818"/>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456743"/>
    <xdr:sp macro="" textlink="">
      <xdr:nvSpPr>
        <xdr:cNvPr id="2145" name="Text Box 15">
          <a:extLst>
            <a:ext uri="{FF2B5EF4-FFF2-40B4-BE49-F238E27FC236}">
              <a16:creationId xmlns:a16="http://schemas.microsoft.com/office/drawing/2014/main" id="{D70D1AF7-E4AC-48F5-9476-210A397751D8}"/>
            </a:ext>
          </a:extLst>
        </xdr:cNvPr>
        <xdr:cNvSpPr txBox="1">
          <a:spLocks noChangeArrowheads="1"/>
        </xdr:cNvSpPr>
      </xdr:nvSpPr>
      <xdr:spPr bwMode="auto">
        <a:xfrm>
          <a:off x="4664364" y="4516293"/>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504825</xdr:rowOff>
    </xdr:from>
    <xdr:ext cx="95250" cy="442269"/>
    <xdr:sp macro="" textlink="">
      <xdr:nvSpPr>
        <xdr:cNvPr id="2146" name="Text Box 15">
          <a:extLst>
            <a:ext uri="{FF2B5EF4-FFF2-40B4-BE49-F238E27FC236}">
              <a16:creationId xmlns:a16="http://schemas.microsoft.com/office/drawing/2014/main" id="{9A0B35F6-EED3-4E90-9539-8D9576423666}"/>
            </a:ext>
          </a:extLst>
        </xdr:cNvPr>
        <xdr:cNvSpPr txBox="1">
          <a:spLocks noChangeArrowheads="1"/>
        </xdr:cNvSpPr>
      </xdr:nvSpPr>
      <xdr:spPr bwMode="auto">
        <a:xfrm>
          <a:off x="12540961" y="4516293"/>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12</xdr:row>
      <xdr:rowOff>504825</xdr:rowOff>
    </xdr:from>
    <xdr:ext cx="95250" cy="442269"/>
    <xdr:sp macro="" textlink="">
      <xdr:nvSpPr>
        <xdr:cNvPr id="2147" name="Text Box 15">
          <a:extLst>
            <a:ext uri="{FF2B5EF4-FFF2-40B4-BE49-F238E27FC236}">
              <a16:creationId xmlns:a16="http://schemas.microsoft.com/office/drawing/2014/main" id="{5234E349-CEAE-472C-8C54-B0BBFAE13C7B}"/>
            </a:ext>
          </a:extLst>
        </xdr:cNvPr>
        <xdr:cNvSpPr txBox="1">
          <a:spLocks noChangeArrowheads="1"/>
        </xdr:cNvSpPr>
      </xdr:nvSpPr>
      <xdr:spPr bwMode="auto">
        <a:xfrm>
          <a:off x="21832455" y="4516293"/>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213632"/>
    <xdr:sp macro="" textlink="">
      <xdr:nvSpPr>
        <xdr:cNvPr id="2148" name="Text Box 15">
          <a:extLst>
            <a:ext uri="{FF2B5EF4-FFF2-40B4-BE49-F238E27FC236}">
              <a16:creationId xmlns:a16="http://schemas.microsoft.com/office/drawing/2014/main" id="{32CD0566-EBEE-476A-8B8A-FE2383F7850A}"/>
            </a:ext>
          </a:extLst>
        </xdr:cNvPr>
        <xdr:cNvSpPr txBox="1">
          <a:spLocks noChangeArrowheads="1"/>
        </xdr:cNvSpPr>
      </xdr:nvSpPr>
      <xdr:spPr bwMode="auto">
        <a:xfrm>
          <a:off x="4664364" y="451629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12</xdr:row>
      <xdr:rowOff>504825</xdr:rowOff>
    </xdr:from>
    <xdr:ext cx="95250" cy="444331"/>
    <xdr:sp macro="" textlink="">
      <xdr:nvSpPr>
        <xdr:cNvPr id="2149" name="Text Box 15">
          <a:extLst>
            <a:ext uri="{FF2B5EF4-FFF2-40B4-BE49-F238E27FC236}">
              <a16:creationId xmlns:a16="http://schemas.microsoft.com/office/drawing/2014/main" id="{32A465F2-CD7B-40C4-A63B-358F035ED5A5}"/>
            </a:ext>
          </a:extLst>
        </xdr:cNvPr>
        <xdr:cNvSpPr txBox="1">
          <a:spLocks noChangeArrowheads="1"/>
        </xdr:cNvSpPr>
      </xdr:nvSpPr>
      <xdr:spPr bwMode="auto">
        <a:xfrm>
          <a:off x="4664364" y="4516293"/>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12</xdr:row>
      <xdr:rowOff>504825</xdr:rowOff>
    </xdr:from>
    <xdr:ext cx="95250" cy="213632"/>
    <xdr:sp macro="" textlink="">
      <xdr:nvSpPr>
        <xdr:cNvPr id="2150" name="Text Box 15">
          <a:extLst>
            <a:ext uri="{FF2B5EF4-FFF2-40B4-BE49-F238E27FC236}">
              <a16:creationId xmlns:a16="http://schemas.microsoft.com/office/drawing/2014/main" id="{85512673-BE7A-4079-B230-14E99C8BAC32}"/>
            </a:ext>
          </a:extLst>
        </xdr:cNvPr>
        <xdr:cNvSpPr txBox="1">
          <a:spLocks noChangeArrowheads="1"/>
        </xdr:cNvSpPr>
      </xdr:nvSpPr>
      <xdr:spPr bwMode="auto">
        <a:xfrm>
          <a:off x="12540961" y="4516293"/>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51" name="Text Box 16">
          <a:extLst>
            <a:ext uri="{FF2B5EF4-FFF2-40B4-BE49-F238E27FC236}">
              <a16:creationId xmlns:a16="http://schemas.microsoft.com/office/drawing/2014/main" id="{A7B7D3B5-021C-4063-B183-7DE2859F84DE}"/>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52" name="Text Box 17">
          <a:extLst>
            <a:ext uri="{FF2B5EF4-FFF2-40B4-BE49-F238E27FC236}">
              <a16:creationId xmlns:a16="http://schemas.microsoft.com/office/drawing/2014/main" id="{120E1928-BE60-4A03-A3C0-F496D49D4CED}"/>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53" name="Text Box 18">
          <a:extLst>
            <a:ext uri="{FF2B5EF4-FFF2-40B4-BE49-F238E27FC236}">
              <a16:creationId xmlns:a16="http://schemas.microsoft.com/office/drawing/2014/main" id="{2D188C69-8E58-4016-A0C7-15F18BD339B2}"/>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54" name="Text Box 19">
          <a:extLst>
            <a:ext uri="{FF2B5EF4-FFF2-40B4-BE49-F238E27FC236}">
              <a16:creationId xmlns:a16="http://schemas.microsoft.com/office/drawing/2014/main" id="{E73478F2-A34F-4BB1-A1DA-848795000085}"/>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55" name="Text Box 16">
          <a:extLst>
            <a:ext uri="{FF2B5EF4-FFF2-40B4-BE49-F238E27FC236}">
              <a16:creationId xmlns:a16="http://schemas.microsoft.com/office/drawing/2014/main" id="{972F73DC-1AFF-47E9-87CE-FB831B480556}"/>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56" name="Text Box 17">
          <a:extLst>
            <a:ext uri="{FF2B5EF4-FFF2-40B4-BE49-F238E27FC236}">
              <a16:creationId xmlns:a16="http://schemas.microsoft.com/office/drawing/2014/main" id="{31B42599-5154-493F-A440-9E9EE28A54CC}"/>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57" name="Text Box 18">
          <a:extLst>
            <a:ext uri="{FF2B5EF4-FFF2-40B4-BE49-F238E27FC236}">
              <a16:creationId xmlns:a16="http://schemas.microsoft.com/office/drawing/2014/main" id="{66AB6DF7-CFBD-4D14-914A-9444CE6E4BE8}"/>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58" name="Text Box 19">
          <a:extLst>
            <a:ext uri="{FF2B5EF4-FFF2-40B4-BE49-F238E27FC236}">
              <a16:creationId xmlns:a16="http://schemas.microsoft.com/office/drawing/2014/main" id="{44DE7925-C37E-4CC1-B779-38D73D15242F}"/>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2159" name="Text Box 16">
          <a:extLst>
            <a:ext uri="{FF2B5EF4-FFF2-40B4-BE49-F238E27FC236}">
              <a16:creationId xmlns:a16="http://schemas.microsoft.com/office/drawing/2014/main" id="{2306B0DA-213E-4E91-BD92-B22581EFD2E5}"/>
            </a:ext>
          </a:extLst>
        </xdr:cNvPr>
        <xdr:cNvSpPr txBox="1">
          <a:spLocks noChangeArrowheads="1"/>
        </xdr:cNvSpPr>
      </xdr:nvSpPr>
      <xdr:spPr bwMode="auto">
        <a:xfrm>
          <a:off x="21832455"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2160" name="Text Box 17">
          <a:extLst>
            <a:ext uri="{FF2B5EF4-FFF2-40B4-BE49-F238E27FC236}">
              <a16:creationId xmlns:a16="http://schemas.microsoft.com/office/drawing/2014/main" id="{90A99B20-3726-4AC5-8A50-6F86D158F996}"/>
            </a:ext>
          </a:extLst>
        </xdr:cNvPr>
        <xdr:cNvSpPr txBox="1">
          <a:spLocks noChangeArrowheads="1"/>
        </xdr:cNvSpPr>
      </xdr:nvSpPr>
      <xdr:spPr bwMode="auto">
        <a:xfrm>
          <a:off x="21832455"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2161" name="Text Box 18">
          <a:extLst>
            <a:ext uri="{FF2B5EF4-FFF2-40B4-BE49-F238E27FC236}">
              <a16:creationId xmlns:a16="http://schemas.microsoft.com/office/drawing/2014/main" id="{443DB5DA-FE74-4938-BC71-E993C884A856}"/>
            </a:ext>
          </a:extLst>
        </xdr:cNvPr>
        <xdr:cNvSpPr txBox="1">
          <a:spLocks noChangeArrowheads="1"/>
        </xdr:cNvSpPr>
      </xdr:nvSpPr>
      <xdr:spPr bwMode="auto">
        <a:xfrm>
          <a:off x="21832455"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0</xdr:rowOff>
    </xdr:from>
    <xdr:ext cx="95250" cy="171450"/>
    <xdr:sp macro="" textlink="">
      <xdr:nvSpPr>
        <xdr:cNvPr id="2162" name="Text Box 19">
          <a:extLst>
            <a:ext uri="{FF2B5EF4-FFF2-40B4-BE49-F238E27FC236}">
              <a16:creationId xmlns:a16="http://schemas.microsoft.com/office/drawing/2014/main" id="{1CB80CBF-4EE9-4A01-BD9A-FB3D7D7882FC}"/>
            </a:ext>
          </a:extLst>
        </xdr:cNvPr>
        <xdr:cNvSpPr txBox="1">
          <a:spLocks noChangeArrowheads="1"/>
        </xdr:cNvSpPr>
      </xdr:nvSpPr>
      <xdr:spPr bwMode="auto">
        <a:xfrm>
          <a:off x="21832455"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14</xdr:row>
      <xdr:rowOff>504825</xdr:rowOff>
    </xdr:from>
    <xdr:ext cx="95250" cy="444014"/>
    <xdr:sp macro="" textlink="">
      <xdr:nvSpPr>
        <xdr:cNvPr id="2163" name="Text Box 15">
          <a:extLst>
            <a:ext uri="{FF2B5EF4-FFF2-40B4-BE49-F238E27FC236}">
              <a16:creationId xmlns:a16="http://schemas.microsoft.com/office/drawing/2014/main" id="{0EF2068E-C38E-4F30-8549-1FFD425E49A6}"/>
            </a:ext>
          </a:extLst>
        </xdr:cNvPr>
        <xdr:cNvSpPr txBox="1">
          <a:spLocks noChangeArrowheads="1"/>
        </xdr:cNvSpPr>
      </xdr:nvSpPr>
      <xdr:spPr bwMode="auto">
        <a:xfrm>
          <a:off x="4664364" y="5255202"/>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64" name="Text Box 16">
          <a:extLst>
            <a:ext uri="{FF2B5EF4-FFF2-40B4-BE49-F238E27FC236}">
              <a16:creationId xmlns:a16="http://schemas.microsoft.com/office/drawing/2014/main" id="{AC07D171-124A-48EE-8081-94EA8CF008C4}"/>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65" name="Text Box 17">
          <a:extLst>
            <a:ext uri="{FF2B5EF4-FFF2-40B4-BE49-F238E27FC236}">
              <a16:creationId xmlns:a16="http://schemas.microsoft.com/office/drawing/2014/main" id="{0F445AD0-DA20-47D9-81FE-DEB957FFABA2}"/>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66" name="Text Box 18">
          <a:extLst>
            <a:ext uri="{FF2B5EF4-FFF2-40B4-BE49-F238E27FC236}">
              <a16:creationId xmlns:a16="http://schemas.microsoft.com/office/drawing/2014/main" id="{684C9C9E-11C3-4EF5-B8BB-2EDAA05D44AE}"/>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67" name="Text Box 19">
          <a:extLst>
            <a:ext uri="{FF2B5EF4-FFF2-40B4-BE49-F238E27FC236}">
              <a16:creationId xmlns:a16="http://schemas.microsoft.com/office/drawing/2014/main" id="{9DAAE30E-D09F-4C46-8370-210D3F362DB9}"/>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14</xdr:row>
      <xdr:rowOff>504825</xdr:rowOff>
    </xdr:from>
    <xdr:ext cx="95250" cy="442269"/>
    <xdr:sp macro="" textlink="">
      <xdr:nvSpPr>
        <xdr:cNvPr id="2168" name="Text Box 15">
          <a:extLst>
            <a:ext uri="{FF2B5EF4-FFF2-40B4-BE49-F238E27FC236}">
              <a16:creationId xmlns:a16="http://schemas.microsoft.com/office/drawing/2014/main" id="{80781E93-CC21-4A3A-86BE-46E1A4DF763F}"/>
            </a:ext>
          </a:extLst>
        </xdr:cNvPr>
        <xdr:cNvSpPr txBox="1">
          <a:spLocks noChangeArrowheads="1"/>
        </xdr:cNvSpPr>
      </xdr:nvSpPr>
      <xdr:spPr bwMode="auto">
        <a:xfrm>
          <a:off x="12540961" y="5255202"/>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69" name="Text Box 16">
          <a:extLst>
            <a:ext uri="{FF2B5EF4-FFF2-40B4-BE49-F238E27FC236}">
              <a16:creationId xmlns:a16="http://schemas.microsoft.com/office/drawing/2014/main" id="{16586F9D-BC14-408C-BF28-329EC9F14D35}"/>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70" name="Text Box 17">
          <a:extLst>
            <a:ext uri="{FF2B5EF4-FFF2-40B4-BE49-F238E27FC236}">
              <a16:creationId xmlns:a16="http://schemas.microsoft.com/office/drawing/2014/main" id="{E65A62AD-D5D8-4B8C-B648-8721090265C2}"/>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71" name="Text Box 18">
          <a:extLst>
            <a:ext uri="{FF2B5EF4-FFF2-40B4-BE49-F238E27FC236}">
              <a16:creationId xmlns:a16="http://schemas.microsoft.com/office/drawing/2014/main" id="{D5D4DD56-B30E-4DA9-8DBE-0DBFCB8FB22C}"/>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2" name="Text Box 16">
          <a:extLst>
            <a:ext uri="{FF2B5EF4-FFF2-40B4-BE49-F238E27FC236}">
              <a16:creationId xmlns:a16="http://schemas.microsoft.com/office/drawing/2014/main" id="{D6B4AFB1-5F1F-4888-914D-64FB189B476F}"/>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3" name="Text Box 17">
          <a:extLst>
            <a:ext uri="{FF2B5EF4-FFF2-40B4-BE49-F238E27FC236}">
              <a16:creationId xmlns:a16="http://schemas.microsoft.com/office/drawing/2014/main" id="{64EBF647-5B11-4C68-9F25-6DFE3C85DF26}"/>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4" name="Text Box 18">
          <a:extLst>
            <a:ext uri="{FF2B5EF4-FFF2-40B4-BE49-F238E27FC236}">
              <a16:creationId xmlns:a16="http://schemas.microsoft.com/office/drawing/2014/main" id="{B2BF6A23-9A96-43A3-AAA2-B8C3FC74F39C}"/>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5" name="Text Box 19">
          <a:extLst>
            <a:ext uri="{FF2B5EF4-FFF2-40B4-BE49-F238E27FC236}">
              <a16:creationId xmlns:a16="http://schemas.microsoft.com/office/drawing/2014/main" id="{00B65192-BCB0-4320-87CE-16B46AC81E58}"/>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6" name="Text Box 16">
          <a:extLst>
            <a:ext uri="{FF2B5EF4-FFF2-40B4-BE49-F238E27FC236}">
              <a16:creationId xmlns:a16="http://schemas.microsoft.com/office/drawing/2014/main" id="{0FE7F721-F440-498B-8884-A897D4AC06AF}"/>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7" name="Text Box 17">
          <a:extLst>
            <a:ext uri="{FF2B5EF4-FFF2-40B4-BE49-F238E27FC236}">
              <a16:creationId xmlns:a16="http://schemas.microsoft.com/office/drawing/2014/main" id="{06C217CE-840F-442B-94AB-874EA2485FDA}"/>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178" name="Text Box 18">
          <a:extLst>
            <a:ext uri="{FF2B5EF4-FFF2-40B4-BE49-F238E27FC236}">
              <a16:creationId xmlns:a16="http://schemas.microsoft.com/office/drawing/2014/main" id="{FA04822D-07B4-4B89-A177-DA285714F9BB}"/>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16</xdr:row>
      <xdr:rowOff>170392</xdr:rowOff>
    </xdr:from>
    <xdr:ext cx="95250" cy="213632"/>
    <xdr:sp macro="" textlink="">
      <xdr:nvSpPr>
        <xdr:cNvPr id="2179" name="Text Box 15">
          <a:extLst>
            <a:ext uri="{FF2B5EF4-FFF2-40B4-BE49-F238E27FC236}">
              <a16:creationId xmlns:a16="http://schemas.microsoft.com/office/drawing/2014/main" id="{C3525161-4AE9-4EF1-B7CA-85FD34A2862A}"/>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80" name="Text Box 16">
          <a:extLst>
            <a:ext uri="{FF2B5EF4-FFF2-40B4-BE49-F238E27FC236}">
              <a16:creationId xmlns:a16="http://schemas.microsoft.com/office/drawing/2014/main" id="{8829D1AA-E1A0-485C-AC97-C0439438273F}"/>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81" name="Text Box 17">
          <a:extLst>
            <a:ext uri="{FF2B5EF4-FFF2-40B4-BE49-F238E27FC236}">
              <a16:creationId xmlns:a16="http://schemas.microsoft.com/office/drawing/2014/main" id="{16A87889-E905-4C00-B320-88A76F683AAE}"/>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82" name="Text Box 18">
          <a:extLst>
            <a:ext uri="{FF2B5EF4-FFF2-40B4-BE49-F238E27FC236}">
              <a16:creationId xmlns:a16="http://schemas.microsoft.com/office/drawing/2014/main" id="{F5FB53DF-AA2D-4A91-B9AD-63F33F85E482}"/>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83" name="Text Box 19">
          <a:extLst>
            <a:ext uri="{FF2B5EF4-FFF2-40B4-BE49-F238E27FC236}">
              <a16:creationId xmlns:a16="http://schemas.microsoft.com/office/drawing/2014/main" id="{AFA1DC1E-6932-4FF1-ACCF-6101197103DC}"/>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84" name="Text Box 16">
          <a:extLst>
            <a:ext uri="{FF2B5EF4-FFF2-40B4-BE49-F238E27FC236}">
              <a16:creationId xmlns:a16="http://schemas.microsoft.com/office/drawing/2014/main" id="{CC723B6D-5AC1-4EE4-A9E3-2A8A3B23D52E}"/>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85" name="Text Box 17">
          <a:extLst>
            <a:ext uri="{FF2B5EF4-FFF2-40B4-BE49-F238E27FC236}">
              <a16:creationId xmlns:a16="http://schemas.microsoft.com/office/drawing/2014/main" id="{87A86EB5-F235-4580-BCCF-24DF771D9F3A}"/>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86" name="Text Box 18">
          <a:extLst>
            <a:ext uri="{FF2B5EF4-FFF2-40B4-BE49-F238E27FC236}">
              <a16:creationId xmlns:a16="http://schemas.microsoft.com/office/drawing/2014/main" id="{A404D65E-C04A-4E1C-BB90-3704F023AC5B}"/>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87" name="Text Box 19">
          <a:extLst>
            <a:ext uri="{FF2B5EF4-FFF2-40B4-BE49-F238E27FC236}">
              <a16:creationId xmlns:a16="http://schemas.microsoft.com/office/drawing/2014/main" id="{B0D215E8-21AC-4432-9728-FB690B107E25}"/>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13</xdr:row>
      <xdr:rowOff>0</xdr:rowOff>
    </xdr:from>
    <xdr:ext cx="95250" cy="171450"/>
    <xdr:sp macro="" textlink="">
      <xdr:nvSpPr>
        <xdr:cNvPr id="2188" name="Text Box 16">
          <a:extLst>
            <a:ext uri="{FF2B5EF4-FFF2-40B4-BE49-F238E27FC236}">
              <a16:creationId xmlns:a16="http://schemas.microsoft.com/office/drawing/2014/main" id="{40635EF8-0BA6-498F-901E-ED37BA5A6147}"/>
            </a:ext>
          </a:extLst>
        </xdr:cNvPr>
        <xdr:cNvSpPr txBox="1">
          <a:spLocks noChangeArrowheads="1"/>
        </xdr:cNvSpPr>
      </xdr:nvSpPr>
      <xdr:spPr bwMode="auto">
        <a:xfrm>
          <a:off x="21832455" y="4514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13</xdr:row>
      <xdr:rowOff>0</xdr:rowOff>
    </xdr:from>
    <xdr:ext cx="95250" cy="171450"/>
    <xdr:sp macro="" textlink="">
      <xdr:nvSpPr>
        <xdr:cNvPr id="2189" name="Text Box 17">
          <a:extLst>
            <a:ext uri="{FF2B5EF4-FFF2-40B4-BE49-F238E27FC236}">
              <a16:creationId xmlns:a16="http://schemas.microsoft.com/office/drawing/2014/main" id="{4C3B1E75-7882-4C2B-94F4-6F09C7E1DAE8}"/>
            </a:ext>
          </a:extLst>
        </xdr:cNvPr>
        <xdr:cNvSpPr txBox="1">
          <a:spLocks noChangeArrowheads="1"/>
        </xdr:cNvSpPr>
      </xdr:nvSpPr>
      <xdr:spPr bwMode="auto">
        <a:xfrm>
          <a:off x="21832455" y="4514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13</xdr:row>
      <xdr:rowOff>0</xdr:rowOff>
    </xdr:from>
    <xdr:ext cx="95250" cy="171450"/>
    <xdr:sp macro="" textlink="">
      <xdr:nvSpPr>
        <xdr:cNvPr id="2190" name="Text Box 18">
          <a:extLst>
            <a:ext uri="{FF2B5EF4-FFF2-40B4-BE49-F238E27FC236}">
              <a16:creationId xmlns:a16="http://schemas.microsoft.com/office/drawing/2014/main" id="{F2888546-ED34-4C67-858C-7459BCCB2D1D}"/>
            </a:ext>
          </a:extLst>
        </xdr:cNvPr>
        <xdr:cNvSpPr txBox="1">
          <a:spLocks noChangeArrowheads="1"/>
        </xdr:cNvSpPr>
      </xdr:nvSpPr>
      <xdr:spPr bwMode="auto">
        <a:xfrm>
          <a:off x="21832455" y="4514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13</xdr:row>
      <xdr:rowOff>0</xdr:rowOff>
    </xdr:from>
    <xdr:ext cx="95250" cy="171450"/>
    <xdr:sp macro="" textlink="">
      <xdr:nvSpPr>
        <xdr:cNvPr id="2191" name="Text Box 19">
          <a:extLst>
            <a:ext uri="{FF2B5EF4-FFF2-40B4-BE49-F238E27FC236}">
              <a16:creationId xmlns:a16="http://schemas.microsoft.com/office/drawing/2014/main" id="{4B7E85B1-7644-4727-9F5A-4BBD1F124FFC}"/>
            </a:ext>
          </a:extLst>
        </xdr:cNvPr>
        <xdr:cNvSpPr txBox="1">
          <a:spLocks noChangeArrowheads="1"/>
        </xdr:cNvSpPr>
      </xdr:nvSpPr>
      <xdr:spPr bwMode="auto">
        <a:xfrm>
          <a:off x="21832455" y="4514273"/>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14</xdr:row>
      <xdr:rowOff>504825</xdr:rowOff>
    </xdr:from>
    <xdr:ext cx="95250" cy="444014"/>
    <xdr:sp macro="" textlink="">
      <xdr:nvSpPr>
        <xdr:cNvPr id="2192" name="Text Box 15">
          <a:extLst>
            <a:ext uri="{FF2B5EF4-FFF2-40B4-BE49-F238E27FC236}">
              <a16:creationId xmlns:a16="http://schemas.microsoft.com/office/drawing/2014/main" id="{6CF3DBA0-E6A5-4CD7-BB51-3AA0451AD9C1}"/>
            </a:ext>
          </a:extLst>
        </xdr:cNvPr>
        <xdr:cNvSpPr txBox="1">
          <a:spLocks noChangeArrowheads="1"/>
        </xdr:cNvSpPr>
      </xdr:nvSpPr>
      <xdr:spPr bwMode="auto">
        <a:xfrm>
          <a:off x="4664364" y="5255202"/>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93" name="Text Box 16">
          <a:extLst>
            <a:ext uri="{FF2B5EF4-FFF2-40B4-BE49-F238E27FC236}">
              <a16:creationId xmlns:a16="http://schemas.microsoft.com/office/drawing/2014/main" id="{E3BE5DCF-6537-491F-9B85-A247C7C23F15}"/>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94" name="Text Box 17">
          <a:extLst>
            <a:ext uri="{FF2B5EF4-FFF2-40B4-BE49-F238E27FC236}">
              <a16:creationId xmlns:a16="http://schemas.microsoft.com/office/drawing/2014/main" id="{988845A0-C2E5-4CBC-A65A-22F59A08F9A1}"/>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95" name="Text Box 18">
          <a:extLst>
            <a:ext uri="{FF2B5EF4-FFF2-40B4-BE49-F238E27FC236}">
              <a16:creationId xmlns:a16="http://schemas.microsoft.com/office/drawing/2014/main" id="{3467E07C-1282-4158-8629-F032919AA18F}"/>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0</xdr:rowOff>
    </xdr:from>
    <xdr:ext cx="95250" cy="171450"/>
    <xdr:sp macro="" textlink="">
      <xdr:nvSpPr>
        <xdr:cNvPr id="2196" name="Text Box 19">
          <a:extLst>
            <a:ext uri="{FF2B5EF4-FFF2-40B4-BE49-F238E27FC236}">
              <a16:creationId xmlns:a16="http://schemas.microsoft.com/office/drawing/2014/main" id="{7C5FC10C-9462-4C1D-9592-99C8F9409BDC}"/>
            </a:ext>
          </a:extLst>
        </xdr:cNvPr>
        <xdr:cNvSpPr txBox="1">
          <a:spLocks noChangeArrowheads="1"/>
        </xdr:cNvSpPr>
      </xdr:nvSpPr>
      <xdr:spPr bwMode="auto">
        <a:xfrm>
          <a:off x="4664364"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97" name="Text Box 16">
          <a:extLst>
            <a:ext uri="{FF2B5EF4-FFF2-40B4-BE49-F238E27FC236}">
              <a16:creationId xmlns:a16="http://schemas.microsoft.com/office/drawing/2014/main" id="{CE4E7F94-ED65-41D9-A904-A836AEEA38A0}"/>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0</xdr:rowOff>
    </xdr:from>
    <xdr:ext cx="95250" cy="171450"/>
    <xdr:sp macro="" textlink="">
      <xdr:nvSpPr>
        <xdr:cNvPr id="2198" name="Text Box 17">
          <a:extLst>
            <a:ext uri="{FF2B5EF4-FFF2-40B4-BE49-F238E27FC236}">
              <a16:creationId xmlns:a16="http://schemas.microsoft.com/office/drawing/2014/main" id="{D703DC97-798B-4A16-8B4F-3A4BA191A941}"/>
            </a:ext>
          </a:extLst>
        </xdr:cNvPr>
        <xdr:cNvSpPr txBox="1">
          <a:spLocks noChangeArrowheads="1"/>
        </xdr:cNvSpPr>
      </xdr:nvSpPr>
      <xdr:spPr bwMode="auto">
        <a:xfrm>
          <a:off x="12540961"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16</xdr:row>
      <xdr:rowOff>15875</xdr:rowOff>
    </xdr:from>
    <xdr:ext cx="95250" cy="171450"/>
    <xdr:sp macro="" textlink="">
      <xdr:nvSpPr>
        <xdr:cNvPr id="2199" name="Text Box 18">
          <a:extLst>
            <a:ext uri="{FF2B5EF4-FFF2-40B4-BE49-F238E27FC236}">
              <a16:creationId xmlns:a16="http://schemas.microsoft.com/office/drawing/2014/main" id="{B3D45A14-BEE0-484D-9B8F-746DA6AE930C}"/>
            </a:ext>
          </a:extLst>
        </xdr:cNvPr>
        <xdr:cNvSpPr txBox="1">
          <a:spLocks noChangeArrowheads="1"/>
        </xdr:cNvSpPr>
      </xdr:nvSpPr>
      <xdr:spPr bwMode="auto">
        <a:xfrm>
          <a:off x="12485398" y="563851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00" name="Text Box 16">
          <a:extLst>
            <a:ext uri="{FF2B5EF4-FFF2-40B4-BE49-F238E27FC236}">
              <a16:creationId xmlns:a16="http://schemas.microsoft.com/office/drawing/2014/main" id="{9FA6EC92-3D4B-4B7D-9B7C-F2E12E82999B}"/>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01" name="Text Box 17">
          <a:extLst>
            <a:ext uri="{FF2B5EF4-FFF2-40B4-BE49-F238E27FC236}">
              <a16:creationId xmlns:a16="http://schemas.microsoft.com/office/drawing/2014/main" id="{863C4CD2-7B57-4293-A170-8915561C5A9D}"/>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02" name="Text Box 18">
          <a:extLst>
            <a:ext uri="{FF2B5EF4-FFF2-40B4-BE49-F238E27FC236}">
              <a16:creationId xmlns:a16="http://schemas.microsoft.com/office/drawing/2014/main" id="{E6B1EED6-8BF9-4639-96E3-71C4EF69678B}"/>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03" name="Text Box 19">
          <a:extLst>
            <a:ext uri="{FF2B5EF4-FFF2-40B4-BE49-F238E27FC236}">
              <a16:creationId xmlns:a16="http://schemas.microsoft.com/office/drawing/2014/main" id="{F0B2EEA3-2473-45BB-AA06-C8F44C1F4CE9}"/>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16</xdr:row>
      <xdr:rowOff>0</xdr:rowOff>
    </xdr:from>
    <xdr:ext cx="95250" cy="171450"/>
    <xdr:sp macro="" textlink="">
      <xdr:nvSpPr>
        <xdr:cNvPr id="2204" name="Text Box 16">
          <a:extLst>
            <a:ext uri="{FF2B5EF4-FFF2-40B4-BE49-F238E27FC236}">
              <a16:creationId xmlns:a16="http://schemas.microsoft.com/office/drawing/2014/main" id="{788749AD-2BCA-4CD8-8EC9-CAB07CF19A48}"/>
            </a:ext>
          </a:extLst>
        </xdr:cNvPr>
        <xdr:cNvSpPr txBox="1">
          <a:spLocks noChangeArrowheads="1"/>
        </xdr:cNvSpPr>
      </xdr:nvSpPr>
      <xdr:spPr bwMode="auto">
        <a:xfrm>
          <a:off x="15388070" y="5622636"/>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448496"/>
    <xdr:sp macro="" textlink="">
      <xdr:nvSpPr>
        <xdr:cNvPr id="2205" name="Text Box 15">
          <a:extLst>
            <a:ext uri="{FF2B5EF4-FFF2-40B4-BE49-F238E27FC236}">
              <a16:creationId xmlns:a16="http://schemas.microsoft.com/office/drawing/2014/main" id="{626F7772-ADF4-413F-8DEC-838749C355EA}"/>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504825</xdr:rowOff>
    </xdr:from>
    <xdr:ext cx="95250" cy="442269"/>
    <xdr:sp macro="" textlink="">
      <xdr:nvSpPr>
        <xdr:cNvPr id="2206" name="Text Box 15">
          <a:extLst>
            <a:ext uri="{FF2B5EF4-FFF2-40B4-BE49-F238E27FC236}">
              <a16:creationId xmlns:a16="http://schemas.microsoft.com/office/drawing/2014/main" id="{81AA816C-ECB1-4B4D-AB5F-75E9921B358D}"/>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504825</xdr:rowOff>
    </xdr:from>
    <xdr:ext cx="95250" cy="442269"/>
    <xdr:sp macro="" textlink="">
      <xdr:nvSpPr>
        <xdr:cNvPr id="2207" name="Text Box 15">
          <a:extLst>
            <a:ext uri="{FF2B5EF4-FFF2-40B4-BE49-F238E27FC236}">
              <a16:creationId xmlns:a16="http://schemas.microsoft.com/office/drawing/2014/main" id="{AA2FCA96-2EFC-4A04-AD90-6B8D0641A141}"/>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213632"/>
    <xdr:sp macro="" textlink="">
      <xdr:nvSpPr>
        <xdr:cNvPr id="2208" name="Text Box 15">
          <a:extLst>
            <a:ext uri="{FF2B5EF4-FFF2-40B4-BE49-F238E27FC236}">
              <a16:creationId xmlns:a16="http://schemas.microsoft.com/office/drawing/2014/main" id="{758433CF-153A-40AE-8C0A-375734950403}"/>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444331"/>
    <xdr:sp macro="" textlink="">
      <xdr:nvSpPr>
        <xdr:cNvPr id="2209" name="Text Box 15">
          <a:extLst>
            <a:ext uri="{FF2B5EF4-FFF2-40B4-BE49-F238E27FC236}">
              <a16:creationId xmlns:a16="http://schemas.microsoft.com/office/drawing/2014/main" id="{31F39395-8757-4203-BF93-524F6F384EA2}"/>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16</xdr:row>
      <xdr:rowOff>170392</xdr:rowOff>
    </xdr:from>
    <xdr:ext cx="95250" cy="213632"/>
    <xdr:sp macro="" textlink="">
      <xdr:nvSpPr>
        <xdr:cNvPr id="2210" name="Text Box 15">
          <a:extLst>
            <a:ext uri="{FF2B5EF4-FFF2-40B4-BE49-F238E27FC236}">
              <a16:creationId xmlns:a16="http://schemas.microsoft.com/office/drawing/2014/main" id="{1C95CBF1-387C-441E-B125-4EDC485A0456}"/>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11" name="Text Box 16">
          <a:extLst>
            <a:ext uri="{FF2B5EF4-FFF2-40B4-BE49-F238E27FC236}">
              <a16:creationId xmlns:a16="http://schemas.microsoft.com/office/drawing/2014/main" id="{2C87683E-5CF9-4EA5-958A-2E8B908DB1A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12" name="Text Box 17">
          <a:extLst>
            <a:ext uri="{FF2B5EF4-FFF2-40B4-BE49-F238E27FC236}">
              <a16:creationId xmlns:a16="http://schemas.microsoft.com/office/drawing/2014/main" id="{CB1CB063-6F62-4CF4-8288-F3A307F2A69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13" name="Text Box 18">
          <a:extLst>
            <a:ext uri="{FF2B5EF4-FFF2-40B4-BE49-F238E27FC236}">
              <a16:creationId xmlns:a16="http://schemas.microsoft.com/office/drawing/2014/main" id="{6D5AE2FA-FD9F-4070-93AA-C9A4AD0CBE0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14" name="Text Box 19">
          <a:extLst>
            <a:ext uri="{FF2B5EF4-FFF2-40B4-BE49-F238E27FC236}">
              <a16:creationId xmlns:a16="http://schemas.microsoft.com/office/drawing/2014/main" id="{DBFD0A2A-28A1-4C62-A7A4-894C4332093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15" name="Text Box 16">
          <a:extLst>
            <a:ext uri="{FF2B5EF4-FFF2-40B4-BE49-F238E27FC236}">
              <a16:creationId xmlns:a16="http://schemas.microsoft.com/office/drawing/2014/main" id="{CDF32A0E-3587-4ED5-9D45-BBE78893D49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16" name="Text Box 17">
          <a:extLst>
            <a:ext uri="{FF2B5EF4-FFF2-40B4-BE49-F238E27FC236}">
              <a16:creationId xmlns:a16="http://schemas.microsoft.com/office/drawing/2014/main" id="{4F7AC127-A0CF-4B9B-A356-3F6B365639A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17" name="Text Box 18">
          <a:extLst>
            <a:ext uri="{FF2B5EF4-FFF2-40B4-BE49-F238E27FC236}">
              <a16:creationId xmlns:a16="http://schemas.microsoft.com/office/drawing/2014/main" id="{4502F5F7-9DCE-492D-87DE-943E1409E15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18" name="Text Box 19">
          <a:extLst>
            <a:ext uri="{FF2B5EF4-FFF2-40B4-BE49-F238E27FC236}">
              <a16:creationId xmlns:a16="http://schemas.microsoft.com/office/drawing/2014/main" id="{A64B89C1-84E7-442A-B959-177F4D25B03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19" name="Text Box 16">
          <a:extLst>
            <a:ext uri="{FF2B5EF4-FFF2-40B4-BE49-F238E27FC236}">
              <a16:creationId xmlns:a16="http://schemas.microsoft.com/office/drawing/2014/main" id="{2FD4BDC5-003E-42DC-8164-F782985B3B1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20" name="Text Box 17">
          <a:extLst>
            <a:ext uri="{FF2B5EF4-FFF2-40B4-BE49-F238E27FC236}">
              <a16:creationId xmlns:a16="http://schemas.microsoft.com/office/drawing/2014/main" id="{8A6E0886-B1ED-429B-AFE8-DE3089A41AA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21" name="Text Box 18">
          <a:extLst>
            <a:ext uri="{FF2B5EF4-FFF2-40B4-BE49-F238E27FC236}">
              <a16:creationId xmlns:a16="http://schemas.microsoft.com/office/drawing/2014/main" id="{9053A578-2BA7-4FAD-B7E6-F8DBBE31181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22" name="Text Box 19">
          <a:extLst>
            <a:ext uri="{FF2B5EF4-FFF2-40B4-BE49-F238E27FC236}">
              <a16:creationId xmlns:a16="http://schemas.microsoft.com/office/drawing/2014/main" id="{5457CA8E-8890-44DF-A839-FFA68A231AF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18</xdr:row>
      <xdr:rowOff>504825</xdr:rowOff>
    </xdr:from>
    <xdr:ext cx="95250" cy="444014"/>
    <xdr:sp macro="" textlink="">
      <xdr:nvSpPr>
        <xdr:cNvPr id="2223" name="Text Box 15">
          <a:extLst>
            <a:ext uri="{FF2B5EF4-FFF2-40B4-BE49-F238E27FC236}">
              <a16:creationId xmlns:a16="http://schemas.microsoft.com/office/drawing/2014/main" id="{9132A111-5128-4B9A-8604-F3AE3798B6B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24" name="Text Box 16">
          <a:extLst>
            <a:ext uri="{FF2B5EF4-FFF2-40B4-BE49-F238E27FC236}">
              <a16:creationId xmlns:a16="http://schemas.microsoft.com/office/drawing/2014/main" id="{A5D841B0-8DAC-4205-89F3-21E74C62DAE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25" name="Text Box 17">
          <a:extLst>
            <a:ext uri="{FF2B5EF4-FFF2-40B4-BE49-F238E27FC236}">
              <a16:creationId xmlns:a16="http://schemas.microsoft.com/office/drawing/2014/main" id="{746713B7-2702-4B47-A96F-B81C5BED441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26" name="Text Box 18">
          <a:extLst>
            <a:ext uri="{FF2B5EF4-FFF2-40B4-BE49-F238E27FC236}">
              <a16:creationId xmlns:a16="http://schemas.microsoft.com/office/drawing/2014/main" id="{0A3F1656-B1F4-4DD0-9332-3999677935B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27" name="Text Box 19">
          <a:extLst>
            <a:ext uri="{FF2B5EF4-FFF2-40B4-BE49-F238E27FC236}">
              <a16:creationId xmlns:a16="http://schemas.microsoft.com/office/drawing/2014/main" id="{335D2359-5D02-4463-8092-E6BCBB7B19D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28" name="Text Box 16">
          <a:extLst>
            <a:ext uri="{FF2B5EF4-FFF2-40B4-BE49-F238E27FC236}">
              <a16:creationId xmlns:a16="http://schemas.microsoft.com/office/drawing/2014/main" id="{98366CC2-FED8-4322-8CDA-A026A29D997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29" name="Text Box 17">
          <a:extLst>
            <a:ext uri="{FF2B5EF4-FFF2-40B4-BE49-F238E27FC236}">
              <a16:creationId xmlns:a16="http://schemas.microsoft.com/office/drawing/2014/main" id="{7C630735-6E3A-4444-8791-CEE77FE6F87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30" name="Text Box 18">
          <a:extLst>
            <a:ext uri="{FF2B5EF4-FFF2-40B4-BE49-F238E27FC236}">
              <a16:creationId xmlns:a16="http://schemas.microsoft.com/office/drawing/2014/main" id="{04FD3FF4-1B5E-4F2C-BDF0-127EEA9DCD2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1" name="Text Box 16">
          <a:extLst>
            <a:ext uri="{FF2B5EF4-FFF2-40B4-BE49-F238E27FC236}">
              <a16:creationId xmlns:a16="http://schemas.microsoft.com/office/drawing/2014/main" id="{5ACB7A7F-7A84-4987-8CC8-2933EE632D8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2" name="Text Box 17">
          <a:extLst>
            <a:ext uri="{FF2B5EF4-FFF2-40B4-BE49-F238E27FC236}">
              <a16:creationId xmlns:a16="http://schemas.microsoft.com/office/drawing/2014/main" id="{6FD84C16-03B8-4343-B8F2-95BC3257221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3" name="Text Box 18">
          <a:extLst>
            <a:ext uri="{FF2B5EF4-FFF2-40B4-BE49-F238E27FC236}">
              <a16:creationId xmlns:a16="http://schemas.microsoft.com/office/drawing/2014/main" id="{C4C680AC-811C-44DF-8579-858D421B012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4" name="Text Box 19">
          <a:extLst>
            <a:ext uri="{FF2B5EF4-FFF2-40B4-BE49-F238E27FC236}">
              <a16:creationId xmlns:a16="http://schemas.microsoft.com/office/drawing/2014/main" id="{75A58FFD-A3D7-4BC4-AD2D-2DF324385F6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5" name="Text Box 16">
          <a:extLst>
            <a:ext uri="{FF2B5EF4-FFF2-40B4-BE49-F238E27FC236}">
              <a16:creationId xmlns:a16="http://schemas.microsoft.com/office/drawing/2014/main" id="{EB4F4B67-E1C8-4D83-996C-AA1E29AB1DE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6" name="Text Box 17">
          <a:extLst>
            <a:ext uri="{FF2B5EF4-FFF2-40B4-BE49-F238E27FC236}">
              <a16:creationId xmlns:a16="http://schemas.microsoft.com/office/drawing/2014/main" id="{C6327493-FCAF-40C2-BEDC-AEB0A4B9ED3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7" name="Text Box 18">
          <a:extLst>
            <a:ext uri="{FF2B5EF4-FFF2-40B4-BE49-F238E27FC236}">
              <a16:creationId xmlns:a16="http://schemas.microsoft.com/office/drawing/2014/main" id="{D0834EB9-B762-49B6-9914-2026789356B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38" name="Text Box 19">
          <a:extLst>
            <a:ext uri="{FF2B5EF4-FFF2-40B4-BE49-F238E27FC236}">
              <a16:creationId xmlns:a16="http://schemas.microsoft.com/office/drawing/2014/main" id="{F5360FB2-12F0-42B4-AA24-4BDB4979B0D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456743"/>
    <xdr:sp macro="" textlink="">
      <xdr:nvSpPr>
        <xdr:cNvPr id="2239" name="Text Box 15">
          <a:extLst>
            <a:ext uri="{FF2B5EF4-FFF2-40B4-BE49-F238E27FC236}">
              <a16:creationId xmlns:a16="http://schemas.microsoft.com/office/drawing/2014/main" id="{DDC2F95A-2CC2-4DA9-B4C7-49019652B967}"/>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504825</xdr:rowOff>
    </xdr:from>
    <xdr:ext cx="95250" cy="442269"/>
    <xdr:sp macro="" textlink="">
      <xdr:nvSpPr>
        <xdr:cNvPr id="2240" name="Text Box 15">
          <a:extLst>
            <a:ext uri="{FF2B5EF4-FFF2-40B4-BE49-F238E27FC236}">
              <a16:creationId xmlns:a16="http://schemas.microsoft.com/office/drawing/2014/main" id="{E5F99E7A-6D7E-4652-9D0E-2222932F50B5}"/>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16</xdr:row>
      <xdr:rowOff>504825</xdr:rowOff>
    </xdr:from>
    <xdr:ext cx="95250" cy="442269"/>
    <xdr:sp macro="" textlink="">
      <xdr:nvSpPr>
        <xdr:cNvPr id="2241" name="Text Box 15">
          <a:extLst>
            <a:ext uri="{FF2B5EF4-FFF2-40B4-BE49-F238E27FC236}">
              <a16:creationId xmlns:a16="http://schemas.microsoft.com/office/drawing/2014/main" id="{120E2247-0FBF-4A16-B9B9-BA9DD709936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213632"/>
    <xdr:sp macro="" textlink="">
      <xdr:nvSpPr>
        <xdr:cNvPr id="2242" name="Text Box 15">
          <a:extLst>
            <a:ext uri="{FF2B5EF4-FFF2-40B4-BE49-F238E27FC236}">
              <a16:creationId xmlns:a16="http://schemas.microsoft.com/office/drawing/2014/main" id="{3016E040-8672-439F-84D7-69A471D3DC0E}"/>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16</xdr:row>
      <xdr:rowOff>504825</xdr:rowOff>
    </xdr:from>
    <xdr:ext cx="95250" cy="444331"/>
    <xdr:sp macro="" textlink="">
      <xdr:nvSpPr>
        <xdr:cNvPr id="2243" name="Text Box 15">
          <a:extLst>
            <a:ext uri="{FF2B5EF4-FFF2-40B4-BE49-F238E27FC236}">
              <a16:creationId xmlns:a16="http://schemas.microsoft.com/office/drawing/2014/main" id="{D63810D2-D1F1-4C8A-80AD-D08C8CC2403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16</xdr:row>
      <xdr:rowOff>504825</xdr:rowOff>
    </xdr:from>
    <xdr:ext cx="95250" cy="213632"/>
    <xdr:sp macro="" textlink="">
      <xdr:nvSpPr>
        <xdr:cNvPr id="2244" name="Text Box 15">
          <a:extLst>
            <a:ext uri="{FF2B5EF4-FFF2-40B4-BE49-F238E27FC236}">
              <a16:creationId xmlns:a16="http://schemas.microsoft.com/office/drawing/2014/main" id="{61450F0F-A1DD-4F6A-B75E-6598BA2145C0}"/>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45" name="Text Box 16">
          <a:extLst>
            <a:ext uri="{FF2B5EF4-FFF2-40B4-BE49-F238E27FC236}">
              <a16:creationId xmlns:a16="http://schemas.microsoft.com/office/drawing/2014/main" id="{4572AA72-DFE5-43E1-90FB-CCEA9010A3E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46" name="Text Box 17">
          <a:extLst>
            <a:ext uri="{FF2B5EF4-FFF2-40B4-BE49-F238E27FC236}">
              <a16:creationId xmlns:a16="http://schemas.microsoft.com/office/drawing/2014/main" id="{491A9390-01CE-469F-B936-F2FB63295B9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47" name="Text Box 18">
          <a:extLst>
            <a:ext uri="{FF2B5EF4-FFF2-40B4-BE49-F238E27FC236}">
              <a16:creationId xmlns:a16="http://schemas.microsoft.com/office/drawing/2014/main" id="{31B4D8F0-44E6-49EF-9106-801B29EF8CA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48" name="Text Box 19">
          <a:extLst>
            <a:ext uri="{FF2B5EF4-FFF2-40B4-BE49-F238E27FC236}">
              <a16:creationId xmlns:a16="http://schemas.microsoft.com/office/drawing/2014/main" id="{331CD580-3AA6-4F6C-B100-28879D7ADA2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49" name="Text Box 16">
          <a:extLst>
            <a:ext uri="{FF2B5EF4-FFF2-40B4-BE49-F238E27FC236}">
              <a16:creationId xmlns:a16="http://schemas.microsoft.com/office/drawing/2014/main" id="{36DC9DCC-4368-4F19-8BEC-50F69B22294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50" name="Text Box 17">
          <a:extLst>
            <a:ext uri="{FF2B5EF4-FFF2-40B4-BE49-F238E27FC236}">
              <a16:creationId xmlns:a16="http://schemas.microsoft.com/office/drawing/2014/main" id="{E9C17687-ED65-4B5D-835A-DD9E10ACCB9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51" name="Text Box 18">
          <a:extLst>
            <a:ext uri="{FF2B5EF4-FFF2-40B4-BE49-F238E27FC236}">
              <a16:creationId xmlns:a16="http://schemas.microsoft.com/office/drawing/2014/main" id="{5A85ADC3-8234-4030-8AA4-6EAE53066D4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52" name="Text Box 19">
          <a:extLst>
            <a:ext uri="{FF2B5EF4-FFF2-40B4-BE49-F238E27FC236}">
              <a16:creationId xmlns:a16="http://schemas.microsoft.com/office/drawing/2014/main" id="{6283B06E-D3A1-40F7-AAEC-A7442C08732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53" name="Text Box 16">
          <a:extLst>
            <a:ext uri="{FF2B5EF4-FFF2-40B4-BE49-F238E27FC236}">
              <a16:creationId xmlns:a16="http://schemas.microsoft.com/office/drawing/2014/main" id="{A1E7B8F6-7D00-4680-ACF3-6ABFBBA6831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54" name="Text Box 17">
          <a:extLst>
            <a:ext uri="{FF2B5EF4-FFF2-40B4-BE49-F238E27FC236}">
              <a16:creationId xmlns:a16="http://schemas.microsoft.com/office/drawing/2014/main" id="{282E923E-AFC8-4932-B19D-874D8F87954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55" name="Text Box 18">
          <a:extLst>
            <a:ext uri="{FF2B5EF4-FFF2-40B4-BE49-F238E27FC236}">
              <a16:creationId xmlns:a16="http://schemas.microsoft.com/office/drawing/2014/main" id="{536ECBC6-15E7-4E54-B9A2-870E6D23640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0</xdr:rowOff>
    </xdr:from>
    <xdr:ext cx="95250" cy="171450"/>
    <xdr:sp macro="" textlink="">
      <xdr:nvSpPr>
        <xdr:cNvPr id="2256" name="Text Box 19">
          <a:extLst>
            <a:ext uri="{FF2B5EF4-FFF2-40B4-BE49-F238E27FC236}">
              <a16:creationId xmlns:a16="http://schemas.microsoft.com/office/drawing/2014/main" id="{67C7D9E6-6093-47C2-969B-7FE101425A7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18</xdr:row>
      <xdr:rowOff>504825</xdr:rowOff>
    </xdr:from>
    <xdr:ext cx="95250" cy="444014"/>
    <xdr:sp macro="" textlink="">
      <xdr:nvSpPr>
        <xdr:cNvPr id="2257" name="Text Box 15">
          <a:extLst>
            <a:ext uri="{FF2B5EF4-FFF2-40B4-BE49-F238E27FC236}">
              <a16:creationId xmlns:a16="http://schemas.microsoft.com/office/drawing/2014/main" id="{3DD6D2EC-1191-41D3-8045-3BA6818BC6D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58" name="Text Box 16">
          <a:extLst>
            <a:ext uri="{FF2B5EF4-FFF2-40B4-BE49-F238E27FC236}">
              <a16:creationId xmlns:a16="http://schemas.microsoft.com/office/drawing/2014/main" id="{3DBCD0B0-084A-470D-8894-A666431B92E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59" name="Text Box 17">
          <a:extLst>
            <a:ext uri="{FF2B5EF4-FFF2-40B4-BE49-F238E27FC236}">
              <a16:creationId xmlns:a16="http://schemas.microsoft.com/office/drawing/2014/main" id="{8F8DE06A-9F24-4729-AE24-40E14D3D6EB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60" name="Text Box 18">
          <a:extLst>
            <a:ext uri="{FF2B5EF4-FFF2-40B4-BE49-F238E27FC236}">
              <a16:creationId xmlns:a16="http://schemas.microsoft.com/office/drawing/2014/main" id="{C78B134B-003D-46A1-B92E-5ED2039A9C2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61" name="Text Box 19">
          <a:extLst>
            <a:ext uri="{FF2B5EF4-FFF2-40B4-BE49-F238E27FC236}">
              <a16:creationId xmlns:a16="http://schemas.microsoft.com/office/drawing/2014/main" id="{47019BF7-76AA-41C1-ABA6-A0F21FC17FC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18</xdr:row>
      <xdr:rowOff>504825</xdr:rowOff>
    </xdr:from>
    <xdr:ext cx="95250" cy="442269"/>
    <xdr:sp macro="" textlink="">
      <xdr:nvSpPr>
        <xdr:cNvPr id="2262" name="Text Box 15">
          <a:extLst>
            <a:ext uri="{FF2B5EF4-FFF2-40B4-BE49-F238E27FC236}">
              <a16:creationId xmlns:a16="http://schemas.microsoft.com/office/drawing/2014/main" id="{699399C4-3A47-4DF9-9F20-767DD1D1D3F9}"/>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63" name="Text Box 16">
          <a:extLst>
            <a:ext uri="{FF2B5EF4-FFF2-40B4-BE49-F238E27FC236}">
              <a16:creationId xmlns:a16="http://schemas.microsoft.com/office/drawing/2014/main" id="{6FE118C1-44CA-40C5-BFF1-AF439B5F612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64" name="Text Box 17">
          <a:extLst>
            <a:ext uri="{FF2B5EF4-FFF2-40B4-BE49-F238E27FC236}">
              <a16:creationId xmlns:a16="http://schemas.microsoft.com/office/drawing/2014/main" id="{4CCE0B93-DB65-4305-B95E-0E57C0E1612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65" name="Text Box 18">
          <a:extLst>
            <a:ext uri="{FF2B5EF4-FFF2-40B4-BE49-F238E27FC236}">
              <a16:creationId xmlns:a16="http://schemas.microsoft.com/office/drawing/2014/main" id="{BACE4D98-E96C-4365-8150-F4BC860D474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66" name="Text Box 16">
          <a:extLst>
            <a:ext uri="{FF2B5EF4-FFF2-40B4-BE49-F238E27FC236}">
              <a16:creationId xmlns:a16="http://schemas.microsoft.com/office/drawing/2014/main" id="{454C7B37-67AD-4904-AD58-C9C692D217A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67" name="Text Box 17">
          <a:extLst>
            <a:ext uri="{FF2B5EF4-FFF2-40B4-BE49-F238E27FC236}">
              <a16:creationId xmlns:a16="http://schemas.microsoft.com/office/drawing/2014/main" id="{23A775DA-76BD-45A6-A621-207742C60F3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68" name="Text Box 18">
          <a:extLst>
            <a:ext uri="{FF2B5EF4-FFF2-40B4-BE49-F238E27FC236}">
              <a16:creationId xmlns:a16="http://schemas.microsoft.com/office/drawing/2014/main" id="{7D98B879-1D03-4227-B1CC-180E87BE1F8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69" name="Text Box 19">
          <a:extLst>
            <a:ext uri="{FF2B5EF4-FFF2-40B4-BE49-F238E27FC236}">
              <a16:creationId xmlns:a16="http://schemas.microsoft.com/office/drawing/2014/main" id="{3976F7DF-5631-4F0E-94BF-45B3F6EE9D5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70" name="Text Box 16">
          <a:extLst>
            <a:ext uri="{FF2B5EF4-FFF2-40B4-BE49-F238E27FC236}">
              <a16:creationId xmlns:a16="http://schemas.microsoft.com/office/drawing/2014/main" id="{071D72D6-7A82-4B1D-979C-2F5255348D8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71" name="Text Box 17">
          <a:extLst>
            <a:ext uri="{FF2B5EF4-FFF2-40B4-BE49-F238E27FC236}">
              <a16:creationId xmlns:a16="http://schemas.microsoft.com/office/drawing/2014/main" id="{9468F393-594A-410E-88C2-484E53A1F71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72" name="Text Box 18">
          <a:extLst>
            <a:ext uri="{FF2B5EF4-FFF2-40B4-BE49-F238E27FC236}">
              <a16:creationId xmlns:a16="http://schemas.microsoft.com/office/drawing/2014/main" id="{E05A2021-F189-46BB-98A1-1807EDCD9CF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20</xdr:row>
      <xdr:rowOff>170392</xdr:rowOff>
    </xdr:from>
    <xdr:ext cx="95250" cy="213632"/>
    <xdr:sp macro="" textlink="">
      <xdr:nvSpPr>
        <xdr:cNvPr id="2273" name="Text Box 15">
          <a:extLst>
            <a:ext uri="{FF2B5EF4-FFF2-40B4-BE49-F238E27FC236}">
              <a16:creationId xmlns:a16="http://schemas.microsoft.com/office/drawing/2014/main" id="{90EA91DA-0AD4-459B-884B-D09479E9A0B1}"/>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74" name="Text Box 16">
          <a:extLst>
            <a:ext uri="{FF2B5EF4-FFF2-40B4-BE49-F238E27FC236}">
              <a16:creationId xmlns:a16="http://schemas.microsoft.com/office/drawing/2014/main" id="{EA3E4432-F61F-4C79-8D0B-61C0004E612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75" name="Text Box 17">
          <a:extLst>
            <a:ext uri="{FF2B5EF4-FFF2-40B4-BE49-F238E27FC236}">
              <a16:creationId xmlns:a16="http://schemas.microsoft.com/office/drawing/2014/main" id="{88A65879-5829-4FE1-99E3-DA3C560E182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76" name="Text Box 18">
          <a:extLst>
            <a:ext uri="{FF2B5EF4-FFF2-40B4-BE49-F238E27FC236}">
              <a16:creationId xmlns:a16="http://schemas.microsoft.com/office/drawing/2014/main" id="{783B44D3-887F-484C-B19F-EE40A629B33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77" name="Text Box 19">
          <a:extLst>
            <a:ext uri="{FF2B5EF4-FFF2-40B4-BE49-F238E27FC236}">
              <a16:creationId xmlns:a16="http://schemas.microsoft.com/office/drawing/2014/main" id="{5363AA85-9F60-4B44-B29F-6418E2E8E0E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78" name="Text Box 16">
          <a:extLst>
            <a:ext uri="{FF2B5EF4-FFF2-40B4-BE49-F238E27FC236}">
              <a16:creationId xmlns:a16="http://schemas.microsoft.com/office/drawing/2014/main" id="{03FDFB59-AC85-4D81-B2DD-D13CBEE20F7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79" name="Text Box 17">
          <a:extLst>
            <a:ext uri="{FF2B5EF4-FFF2-40B4-BE49-F238E27FC236}">
              <a16:creationId xmlns:a16="http://schemas.microsoft.com/office/drawing/2014/main" id="{B99CFF91-0598-4ACF-B6C5-35D720B5585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80" name="Text Box 18">
          <a:extLst>
            <a:ext uri="{FF2B5EF4-FFF2-40B4-BE49-F238E27FC236}">
              <a16:creationId xmlns:a16="http://schemas.microsoft.com/office/drawing/2014/main" id="{297AAC14-22B7-4C28-BABE-E886658EEEF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81" name="Text Box 19">
          <a:extLst>
            <a:ext uri="{FF2B5EF4-FFF2-40B4-BE49-F238E27FC236}">
              <a16:creationId xmlns:a16="http://schemas.microsoft.com/office/drawing/2014/main" id="{88F2B116-C6F9-40B3-A289-5E4AF445206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2282" name="Text Box 16">
          <a:extLst>
            <a:ext uri="{FF2B5EF4-FFF2-40B4-BE49-F238E27FC236}">
              <a16:creationId xmlns:a16="http://schemas.microsoft.com/office/drawing/2014/main" id="{0EE19E51-3A48-40FE-B38E-FFAE53A9FC7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2283" name="Text Box 17">
          <a:extLst>
            <a:ext uri="{FF2B5EF4-FFF2-40B4-BE49-F238E27FC236}">
              <a16:creationId xmlns:a16="http://schemas.microsoft.com/office/drawing/2014/main" id="{95CE2D4F-074A-4DD5-A6C9-00E19C26904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2284" name="Text Box 18">
          <a:extLst>
            <a:ext uri="{FF2B5EF4-FFF2-40B4-BE49-F238E27FC236}">
              <a16:creationId xmlns:a16="http://schemas.microsoft.com/office/drawing/2014/main" id="{9CF64F4A-5E89-403A-A4D1-B9BE24C4E3BF}"/>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17</xdr:row>
      <xdr:rowOff>0</xdr:rowOff>
    </xdr:from>
    <xdr:ext cx="95250" cy="171450"/>
    <xdr:sp macro="" textlink="">
      <xdr:nvSpPr>
        <xdr:cNvPr id="2285" name="Text Box 19">
          <a:extLst>
            <a:ext uri="{FF2B5EF4-FFF2-40B4-BE49-F238E27FC236}">
              <a16:creationId xmlns:a16="http://schemas.microsoft.com/office/drawing/2014/main" id="{931C8E1A-314F-40A6-A6A9-40A726973CC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18</xdr:row>
      <xdr:rowOff>504825</xdr:rowOff>
    </xdr:from>
    <xdr:ext cx="95250" cy="444014"/>
    <xdr:sp macro="" textlink="">
      <xdr:nvSpPr>
        <xdr:cNvPr id="2286" name="Text Box 15">
          <a:extLst>
            <a:ext uri="{FF2B5EF4-FFF2-40B4-BE49-F238E27FC236}">
              <a16:creationId xmlns:a16="http://schemas.microsoft.com/office/drawing/2014/main" id="{3BCBB959-FB58-4FE3-A1B3-80C0EF96939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87" name="Text Box 16">
          <a:extLst>
            <a:ext uri="{FF2B5EF4-FFF2-40B4-BE49-F238E27FC236}">
              <a16:creationId xmlns:a16="http://schemas.microsoft.com/office/drawing/2014/main" id="{3DE97875-D445-41D5-A0DE-89097A9A0D8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88" name="Text Box 17">
          <a:extLst>
            <a:ext uri="{FF2B5EF4-FFF2-40B4-BE49-F238E27FC236}">
              <a16:creationId xmlns:a16="http://schemas.microsoft.com/office/drawing/2014/main" id="{CFBFE2E4-51EE-4891-BCED-144822628C6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89" name="Text Box 18">
          <a:extLst>
            <a:ext uri="{FF2B5EF4-FFF2-40B4-BE49-F238E27FC236}">
              <a16:creationId xmlns:a16="http://schemas.microsoft.com/office/drawing/2014/main" id="{1BBFBB0F-7B5F-43EE-8DE1-B60CED13B40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0</xdr:rowOff>
    </xdr:from>
    <xdr:ext cx="95250" cy="171450"/>
    <xdr:sp macro="" textlink="">
      <xdr:nvSpPr>
        <xdr:cNvPr id="2290" name="Text Box 19">
          <a:extLst>
            <a:ext uri="{FF2B5EF4-FFF2-40B4-BE49-F238E27FC236}">
              <a16:creationId xmlns:a16="http://schemas.microsoft.com/office/drawing/2014/main" id="{072D2C4D-4079-4F8E-B479-56E78859D42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91" name="Text Box 16">
          <a:extLst>
            <a:ext uri="{FF2B5EF4-FFF2-40B4-BE49-F238E27FC236}">
              <a16:creationId xmlns:a16="http://schemas.microsoft.com/office/drawing/2014/main" id="{D6499400-99DD-43FD-A80E-8536C41D9D5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0</xdr:rowOff>
    </xdr:from>
    <xdr:ext cx="95250" cy="171450"/>
    <xdr:sp macro="" textlink="">
      <xdr:nvSpPr>
        <xdr:cNvPr id="2292" name="Text Box 17">
          <a:extLst>
            <a:ext uri="{FF2B5EF4-FFF2-40B4-BE49-F238E27FC236}">
              <a16:creationId xmlns:a16="http://schemas.microsoft.com/office/drawing/2014/main" id="{D0B488A9-D7EC-4D6A-A0D0-22B0CF3E6C6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20</xdr:row>
      <xdr:rowOff>15875</xdr:rowOff>
    </xdr:from>
    <xdr:ext cx="95250" cy="171450"/>
    <xdr:sp macro="" textlink="">
      <xdr:nvSpPr>
        <xdr:cNvPr id="2293" name="Text Box 18">
          <a:extLst>
            <a:ext uri="{FF2B5EF4-FFF2-40B4-BE49-F238E27FC236}">
              <a16:creationId xmlns:a16="http://schemas.microsoft.com/office/drawing/2014/main" id="{60C3D82B-65C1-4083-A811-B692BBE81FEA}"/>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94" name="Text Box 16">
          <a:extLst>
            <a:ext uri="{FF2B5EF4-FFF2-40B4-BE49-F238E27FC236}">
              <a16:creationId xmlns:a16="http://schemas.microsoft.com/office/drawing/2014/main" id="{4C636648-FB82-4404-872A-3F3BA6BABA2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95" name="Text Box 17">
          <a:extLst>
            <a:ext uri="{FF2B5EF4-FFF2-40B4-BE49-F238E27FC236}">
              <a16:creationId xmlns:a16="http://schemas.microsoft.com/office/drawing/2014/main" id="{2E812543-FD40-4101-9999-B1C59AF738A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96" name="Text Box 18">
          <a:extLst>
            <a:ext uri="{FF2B5EF4-FFF2-40B4-BE49-F238E27FC236}">
              <a16:creationId xmlns:a16="http://schemas.microsoft.com/office/drawing/2014/main" id="{61060075-A1C2-41EF-9D93-49D71857D12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97" name="Text Box 19">
          <a:extLst>
            <a:ext uri="{FF2B5EF4-FFF2-40B4-BE49-F238E27FC236}">
              <a16:creationId xmlns:a16="http://schemas.microsoft.com/office/drawing/2014/main" id="{777F68B0-1929-45F1-B751-B287313A7C1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20</xdr:row>
      <xdr:rowOff>0</xdr:rowOff>
    </xdr:from>
    <xdr:ext cx="95250" cy="171450"/>
    <xdr:sp macro="" textlink="">
      <xdr:nvSpPr>
        <xdr:cNvPr id="2298" name="Text Box 16">
          <a:extLst>
            <a:ext uri="{FF2B5EF4-FFF2-40B4-BE49-F238E27FC236}">
              <a16:creationId xmlns:a16="http://schemas.microsoft.com/office/drawing/2014/main" id="{28E7E173-B054-4E93-B5A3-7773EB94608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48496"/>
    <xdr:sp macro="" textlink="">
      <xdr:nvSpPr>
        <xdr:cNvPr id="2299" name="Text Box 15">
          <a:extLst>
            <a:ext uri="{FF2B5EF4-FFF2-40B4-BE49-F238E27FC236}">
              <a16:creationId xmlns:a16="http://schemas.microsoft.com/office/drawing/2014/main" id="{7D8F9A0D-C12B-4A43-B7FA-4C6191F12430}"/>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504825</xdr:rowOff>
    </xdr:from>
    <xdr:ext cx="95250" cy="442269"/>
    <xdr:sp macro="" textlink="">
      <xdr:nvSpPr>
        <xdr:cNvPr id="2300" name="Text Box 15">
          <a:extLst>
            <a:ext uri="{FF2B5EF4-FFF2-40B4-BE49-F238E27FC236}">
              <a16:creationId xmlns:a16="http://schemas.microsoft.com/office/drawing/2014/main" id="{5E0E317D-482A-43BF-AAA0-21EB84724879}"/>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504825</xdr:rowOff>
    </xdr:from>
    <xdr:ext cx="95250" cy="442269"/>
    <xdr:sp macro="" textlink="">
      <xdr:nvSpPr>
        <xdr:cNvPr id="2301" name="Text Box 15">
          <a:extLst>
            <a:ext uri="{FF2B5EF4-FFF2-40B4-BE49-F238E27FC236}">
              <a16:creationId xmlns:a16="http://schemas.microsoft.com/office/drawing/2014/main" id="{671B7998-0B55-49C4-9D04-5BB99CBEB5A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213632"/>
    <xdr:sp macro="" textlink="">
      <xdr:nvSpPr>
        <xdr:cNvPr id="2302" name="Text Box 15">
          <a:extLst>
            <a:ext uri="{FF2B5EF4-FFF2-40B4-BE49-F238E27FC236}">
              <a16:creationId xmlns:a16="http://schemas.microsoft.com/office/drawing/2014/main" id="{3E621E33-74BB-4871-9408-049367F64EC2}"/>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44331"/>
    <xdr:sp macro="" textlink="">
      <xdr:nvSpPr>
        <xdr:cNvPr id="2303" name="Text Box 15">
          <a:extLst>
            <a:ext uri="{FF2B5EF4-FFF2-40B4-BE49-F238E27FC236}">
              <a16:creationId xmlns:a16="http://schemas.microsoft.com/office/drawing/2014/main" id="{6CA41F52-8F4B-4F84-A6A7-591F4691A3A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20</xdr:row>
      <xdr:rowOff>170392</xdr:rowOff>
    </xdr:from>
    <xdr:ext cx="95250" cy="213632"/>
    <xdr:sp macro="" textlink="">
      <xdr:nvSpPr>
        <xdr:cNvPr id="2304" name="Text Box 15">
          <a:extLst>
            <a:ext uri="{FF2B5EF4-FFF2-40B4-BE49-F238E27FC236}">
              <a16:creationId xmlns:a16="http://schemas.microsoft.com/office/drawing/2014/main" id="{4A402B69-6F30-4CF5-9F8C-284F98B602D1}"/>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05" name="Text Box 16">
          <a:extLst>
            <a:ext uri="{FF2B5EF4-FFF2-40B4-BE49-F238E27FC236}">
              <a16:creationId xmlns:a16="http://schemas.microsoft.com/office/drawing/2014/main" id="{48CC6E83-6061-4D44-B0DF-D4A707A59F6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06" name="Text Box 17">
          <a:extLst>
            <a:ext uri="{FF2B5EF4-FFF2-40B4-BE49-F238E27FC236}">
              <a16:creationId xmlns:a16="http://schemas.microsoft.com/office/drawing/2014/main" id="{89E9FF29-C8D8-4D8F-8D46-F76B946BE00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07" name="Text Box 18">
          <a:extLst>
            <a:ext uri="{FF2B5EF4-FFF2-40B4-BE49-F238E27FC236}">
              <a16:creationId xmlns:a16="http://schemas.microsoft.com/office/drawing/2014/main" id="{17031C29-C4B8-496C-9D30-C06CABE6B2E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08" name="Text Box 19">
          <a:extLst>
            <a:ext uri="{FF2B5EF4-FFF2-40B4-BE49-F238E27FC236}">
              <a16:creationId xmlns:a16="http://schemas.microsoft.com/office/drawing/2014/main" id="{097604EC-5583-45A6-9801-C506EC304A9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09" name="Text Box 16">
          <a:extLst>
            <a:ext uri="{FF2B5EF4-FFF2-40B4-BE49-F238E27FC236}">
              <a16:creationId xmlns:a16="http://schemas.microsoft.com/office/drawing/2014/main" id="{30F28BC2-4A21-4C01-9A48-6627DE931F0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10" name="Text Box 17">
          <a:extLst>
            <a:ext uri="{FF2B5EF4-FFF2-40B4-BE49-F238E27FC236}">
              <a16:creationId xmlns:a16="http://schemas.microsoft.com/office/drawing/2014/main" id="{22722B6B-A1E8-4125-A79B-DAE2F51CD0F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11" name="Text Box 18">
          <a:extLst>
            <a:ext uri="{FF2B5EF4-FFF2-40B4-BE49-F238E27FC236}">
              <a16:creationId xmlns:a16="http://schemas.microsoft.com/office/drawing/2014/main" id="{7D11AD13-BE7E-498F-9379-C38187ABAE2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12" name="Text Box 19">
          <a:extLst>
            <a:ext uri="{FF2B5EF4-FFF2-40B4-BE49-F238E27FC236}">
              <a16:creationId xmlns:a16="http://schemas.microsoft.com/office/drawing/2014/main" id="{1413BCEB-2D89-4F87-A721-8A1A5B9BB5B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13" name="Text Box 16">
          <a:extLst>
            <a:ext uri="{FF2B5EF4-FFF2-40B4-BE49-F238E27FC236}">
              <a16:creationId xmlns:a16="http://schemas.microsoft.com/office/drawing/2014/main" id="{87C494E0-9F32-4DEF-A1BE-981AFC9DEDD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14" name="Text Box 17">
          <a:extLst>
            <a:ext uri="{FF2B5EF4-FFF2-40B4-BE49-F238E27FC236}">
              <a16:creationId xmlns:a16="http://schemas.microsoft.com/office/drawing/2014/main" id="{AFC1CD20-445B-4E3D-B73C-42B429F0DC3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15" name="Text Box 18">
          <a:extLst>
            <a:ext uri="{FF2B5EF4-FFF2-40B4-BE49-F238E27FC236}">
              <a16:creationId xmlns:a16="http://schemas.microsoft.com/office/drawing/2014/main" id="{BDFADA93-DCC8-4490-9F63-0D026562998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16" name="Text Box 19">
          <a:extLst>
            <a:ext uri="{FF2B5EF4-FFF2-40B4-BE49-F238E27FC236}">
              <a16:creationId xmlns:a16="http://schemas.microsoft.com/office/drawing/2014/main" id="{B07E8D84-B0B3-4B02-838E-7D5740FD505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22</xdr:row>
      <xdr:rowOff>504825</xdr:rowOff>
    </xdr:from>
    <xdr:ext cx="95250" cy="444014"/>
    <xdr:sp macro="" textlink="">
      <xdr:nvSpPr>
        <xdr:cNvPr id="2317" name="Text Box 15">
          <a:extLst>
            <a:ext uri="{FF2B5EF4-FFF2-40B4-BE49-F238E27FC236}">
              <a16:creationId xmlns:a16="http://schemas.microsoft.com/office/drawing/2014/main" id="{E548579D-8D43-4E82-B992-33FB0D6CCC34}"/>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18" name="Text Box 16">
          <a:extLst>
            <a:ext uri="{FF2B5EF4-FFF2-40B4-BE49-F238E27FC236}">
              <a16:creationId xmlns:a16="http://schemas.microsoft.com/office/drawing/2014/main" id="{3E11D692-EE3D-4899-852D-992250E2EFA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19" name="Text Box 17">
          <a:extLst>
            <a:ext uri="{FF2B5EF4-FFF2-40B4-BE49-F238E27FC236}">
              <a16:creationId xmlns:a16="http://schemas.microsoft.com/office/drawing/2014/main" id="{0358B93C-9573-493D-891D-AD1732056C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20" name="Text Box 18">
          <a:extLst>
            <a:ext uri="{FF2B5EF4-FFF2-40B4-BE49-F238E27FC236}">
              <a16:creationId xmlns:a16="http://schemas.microsoft.com/office/drawing/2014/main" id="{50AAAF7C-7302-4DA0-A275-4A2F92B4B3D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21" name="Text Box 19">
          <a:extLst>
            <a:ext uri="{FF2B5EF4-FFF2-40B4-BE49-F238E27FC236}">
              <a16:creationId xmlns:a16="http://schemas.microsoft.com/office/drawing/2014/main" id="{1EE238EF-1EC3-46C2-8716-BC7039A11EB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22" name="Text Box 16">
          <a:extLst>
            <a:ext uri="{FF2B5EF4-FFF2-40B4-BE49-F238E27FC236}">
              <a16:creationId xmlns:a16="http://schemas.microsoft.com/office/drawing/2014/main" id="{53FF4484-7771-43E3-AAA2-CD653B3FD9C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23" name="Text Box 17">
          <a:extLst>
            <a:ext uri="{FF2B5EF4-FFF2-40B4-BE49-F238E27FC236}">
              <a16:creationId xmlns:a16="http://schemas.microsoft.com/office/drawing/2014/main" id="{699DE8DF-B5AA-45FD-B3B2-52292B655F5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24" name="Text Box 18">
          <a:extLst>
            <a:ext uri="{FF2B5EF4-FFF2-40B4-BE49-F238E27FC236}">
              <a16:creationId xmlns:a16="http://schemas.microsoft.com/office/drawing/2014/main" id="{BC59AA8A-A3B8-42F3-8C75-331ABB9CF89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25" name="Text Box 16">
          <a:extLst>
            <a:ext uri="{FF2B5EF4-FFF2-40B4-BE49-F238E27FC236}">
              <a16:creationId xmlns:a16="http://schemas.microsoft.com/office/drawing/2014/main" id="{63A3190E-14E3-4185-8607-9D76CF70735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26" name="Text Box 17">
          <a:extLst>
            <a:ext uri="{FF2B5EF4-FFF2-40B4-BE49-F238E27FC236}">
              <a16:creationId xmlns:a16="http://schemas.microsoft.com/office/drawing/2014/main" id="{D4C7A520-C04B-4B42-8225-07E020F5238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27" name="Text Box 18">
          <a:extLst>
            <a:ext uri="{FF2B5EF4-FFF2-40B4-BE49-F238E27FC236}">
              <a16:creationId xmlns:a16="http://schemas.microsoft.com/office/drawing/2014/main" id="{D2D227D5-7F0A-4282-A9D3-C8DF24A8EB3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28" name="Text Box 19">
          <a:extLst>
            <a:ext uri="{FF2B5EF4-FFF2-40B4-BE49-F238E27FC236}">
              <a16:creationId xmlns:a16="http://schemas.microsoft.com/office/drawing/2014/main" id="{EC0BBD39-7FA7-46CB-A2EA-C3D8219B45E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29" name="Text Box 16">
          <a:extLst>
            <a:ext uri="{FF2B5EF4-FFF2-40B4-BE49-F238E27FC236}">
              <a16:creationId xmlns:a16="http://schemas.microsoft.com/office/drawing/2014/main" id="{5A93A0D5-560C-483E-8167-E1FDB52809D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30" name="Text Box 17">
          <a:extLst>
            <a:ext uri="{FF2B5EF4-FFF2-40B4-BE49-F238E27FC236}">
              <a16:creationId xmlns:a16="http://schemas.microsoft.com/office/drawing/2014/main" id="{B729DAB0-386B-46C9-85DC-AEF03BAD561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31" name="Text Box 18">
          <a:extLst>
            <a:ext uri="{FF2B5EF4-FFF2-40B4-BE49-F238E27FC236}">
              <a16:creationId xmlns:a16="http://schemas.microsoft.com/office/drawing/2014/main" id="{3EBF989B-E6AA-4C42-8E1C-8C503F275F6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32" name="Text Box 19">
          <a:extLst>
            <a:ext uri="{FF2B5EF4-FFF2-40B4-BE49-F238E27FC236}">
              <a16:creationId xmlns:a16="http://schemas.microsoft.com/office/drawing/2014/main" id="{26FD1E71-DCAC-4ECC-AC9D-DFD38A9BB6F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56743"/>
    <xdr:sp macro="" textlink="">
      <xdr:nvSpPr>
        <xdr:cNvPr id="2333" name="Text Box 15">
          <a:extLst>
            <a:ext uri="{FF2B5EF4-FFF2-40B4-BE49-F238E27FC236}">
              <a16:creationId xmlns:a16="http://schemas.microsoft.com/office/drawing/2014/main" id="{E60E2002-F252-4DFA-BF18-70DAA4693AA1}"/>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504825</xdr:rowOff>
    </xdr:from>
    <xdr:ext cx="95250" cy="442269"/>
    <xdr:sp macro="" textlink="">
      <xdr:nvSpPr>
        <xdr:cNvPr id="2334" name="Text Box 15">
          <a:extLst>
            <a:ext uri="{FF2B5EF4-FFF2-40B4-BE49-F238E27FC236}">
              <a16:creationId xmlns:a16="http://schemas.microsoft.com/office/drawing/2014/main" id="{C7302463-6272-4082-9F1E-31EEAE62FDA2}"/>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20</xdr:row>
      <xdr:rowOff>504825</xdr:rowOff>
    </xdr:from>
    <xdr:ext cx="95250" cy="442269"/>
    <xdr:sp macro="" textlink="">
      <xdr:nvSpPr>
        <xdr:cNvPr id="2335" name="Text Box 15">
          <a:extLst>
            <a:ext uri="{FF2B5EF4-FFF2-40B4-BE49-F238E27FC236}">
              <a16:creationId xmlns:a16="http://schemas.microsoft.com/office/drawing/2014/main" id="{31773CB2-2784-4D8F-938D-3E3A1CC42E6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213632"/>
    <xdr:sp macro="" textlink="">
      <xdr:nvSpPr>
        <xdr:cNvPr id="2336" name="Text Box 15">
          <a:extLst>
            <a:ext uri="{FF2B5EF4-FFF2-40B4-BE49-F238E27FC236}">
              <a16:creationId xmlns:a16="http://schemas.microsoft.com/office/drawing/2014/main" id="{44F248C1-F4EC-49C8-9B80-655C7A2B62B8}"/>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20</xdr:row>
      <xdr:rowOff>504825</xdr:rowOff>
    </xdr:from>
    <xdr:ext cx="95250" cy="444331"/>
    <xdr:sp macro="" textlink="">
      <xdr:nvSpPr>
        <xdr:cNvPr id="2337" name="Text Box 15">
          <a:extLst>
            <a:ext uri="{FF2B5EF4-FFF2-40B4-BE49-F238E27FC236}">
              <a16:creationId xmlns:a16="http://schemas.microsoft.com/office/drawing/2014/main" id="{A69F8B1D-C968-4C1D-92B5-C740362EE9A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20</xdr:row>
      <xdr:rowOff>504825</xdr:rowOff>
    </xdr:from>
    <xdr:ext cx="95250" cy="213632"/>
    <xdr:sp macro="" textlink="">
      <xdr:nvSpPr>
        <xdr:cNvPr id="2338" name="Text Box 15">
          <a:extLst>
            <a:ext uri="{FF2B5EF4-FFF2-40B4-BE49-F238E27FC236}">
              <a16:creationId xmlns:a16="http://schemas.microsoft.com/office/drawing/2014/main" id="{01C5A903-7C9B-4A93-81B5-F337530B82D2}"/>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39" name="Text Box 16">
          <a:extLst>
            <a:ext uri="{FF2B5EF4-FFF2-40B4-BE49-F238E27FC236}">
              <a16:creationId xmlns:a16="http://schemas.microsoft.com/office/drawing/2014/main" id="{7E7E1CDB-5805-4752-9058-E50B8574B8A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40" name="Text Box 17">
          <a:extLst>
            <a:ext uri="{FF2B5EF4-FFF2-40B4-BE49-F238E27FC236}">
              <a16:creationId xmlns:a16="http://schemas.microsoft.com/office/drawing/2014/main" id="{9A8CA10C-58FA-4F31-A3B7-990784555EC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41" name="Text Box 18">
          <a:extLst>
            <a:ext uri="{FF2B5EF4-FFF2-40B4-BE49-F238E27FC236}">
              <a16:creationId xmlns:a16="http://schemas.microsoft.com/office/drawing/2014/main" id="{C3AAA1EB-1194-4803-A3A4-B2AC104E7D3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42" name="Text Box 19">
          <a:extLst>
            <a:ext uri="{FF2B5EF4-FFF2-40B4-BE49-F238E27FC236}">
              <a16:creationId xmlns:a16="http://schemas.microsoft.com/office/drawing/2014/main" id="{D5286DDB-6B14-402F-A734-7526D41D77A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43" name="Text Box 16">
          <a:extLst>
            <a:ext uri="{FF2B5EF4-FFF2-40B4-BE49-F238E27FC236}">
              <a16:creationId xmlns:a16="http://schemas.microsoft.com/office/drawing/2014/main" id="{DEE49915-5E5B-478E-A3AA-8DD2BE42498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44" name="Text Box 17">
          <a:extLst>
            <a:ext uri="{FF2B5EF4-FFF2-40B4-BE49-F238E27FC236}">
              <a16:creationId xmlns:a16="http://schemas.microsoft.com/office/drawing/2014/main" id="{399FF103-215D-4F7F-8819-7FB61843324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45" name="Text Box 18">
          <a:extLst>
            <a:ext uri="{FF2B5EF4-FFF2-40B4-BE49-F238E27FC236}">
              <a16:creationId xmlns:a16="http://schemas.microsoft.com/office/drawing/2014/main" id="{055161E2-E87E-4E86-BA61-ACEE56DCF7A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46" name="Text Box 19">
          <a:extLst>
            <a:ext uri="{FF2B5EF4-FFF2-40B4-BE49-F238E27FC236}">
              <a16:creationId xmlns:a16="http://schemas.microsoft.com/office/drawing/2014/main" id="{1CF636C9-9758-443E-BCD9-0ED0A41951D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47" name="Text Box 16">
          <a:extLst>
            <a:ext uri="{FF2B5EF4-FFF2-40B4-BE49-F238E27FC236}">
              <a16:creationId xmlns:a16="http://schemas.microsoft.com/office/drawing/2014/main" id="{3F7F5888-0D04-4351-91CA-7DA617CB4E2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48" name="Text Box 17">
          <a:extLst>
            <a:ext uri="{FF2B5EF4-FFF2-40B4-BE49-F238E27FC236}">
              <a16:creationId xmlns:a16="http://schemas.microsoft.com/office/drawing/2014/main" id="{29901CBD-826A-4D63-8D5B-FCAEED250C7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49" name="Text Box 18">
          <a:extLst>
            <a:ext uri="{FF2B5EF4-FFF2-40B4-BE49-F238E27FC236}">
              <a16:creationId xmlns:a16="http://schemas.microsoft.com/office/drawing/2014/main" id="{A7B45203-D308-44A4-984A-EF965420BE6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0</xdr:rowOff>
    </xdr:from>
    <xdr:ext cx="95250" cy="171450"/>
    <xdr:sp macro="" textlink="">
      <xdr:nvSpPr>
        <xdr:cNvPr id="2350" name="Text Box 19">
          <a:extLst>
            <a:ext uri="{FF2B5EF4-FFF2-40B4-BE49-F238E27FC236}">
              <a16:creationId xmlns:a16="http://schemas.microsoft.com/office/drawing/2014/main" id="{27DD336D-3F9F-4897-A03E-2F8279CDAFD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22</xdr:row>
      <xdr:rowOff>504825</xdr:rowOff>
    </xdr:from>
    <xdr:ext cx="95250" cy="444014"/>
    <xdr:sp macro="" textlink="">
      <xdr:nvSpPr>
        <xdr:cNvPr id="2351" name="Text Box 15">
          <a:extLst>
            <a:ext uri="{FF2B5EF4-FFF2-40B4-BE49-F238E27FC236}">
              <a16:creationId xmlns:a16="http://schemas.microsoft.com/office/drawing/2014/main" id="{0115DD81-CB7D-4D25-92D1-8BFF7FBF7AE3}"/>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52" name="Text Box 16">
          <a:extLst>
            <a:ext uri="{FF2B5EF4-FFF2-40B4-BE49-F238E27FC236}">
              <a16:creationId xmlns:a16="http://schemas.microsoft.com/office/drawing/2014/main" id="{CFB688D4-D70B-46EC-BC46-E2E1AF14036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53" name="Text Box 17">
          <a:extLst>
            <a:ext uri="{FF2B5EF4-FFF2-40B4-BE49-F238E27FC236}">
              <a16:creationId xmlns:a16="http://schemas.microsoft.com/office/drawing/2014/main" id="{175354CF-AE5F-4F78-A81A-91BF0BDBF22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54" name="Text Box 18">
          <a:extLst>
            <a:ext uri="{FF2B5EF4-FFF2-40B4-BE49-F238E27FC236}">
              <a16:creationId xmlns:a16="http://schemas.microsoft.com/office/drawing/2014/main" id="{EEA97C70-AC39-4FD8-BC1C-4A3FE7F11AA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55" name="Text Box 19">
          <a:extLst>
            <a:ext uri="{FF2B5EF4-FFF2-40B4-BE49-F238E27FC236}">
              <a16:creationId xmlns:a16="http://schemas.microsoft.com/office/drawing/2014/main" id="{FD3469A3-D855-4C2F-8929-538B6285A7B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22</xdr:row>
      <xdr:rowOff>504825</xdr:rowOff>
    </xdr:from>
    <xdr:ext cx="95250" cy="442269"/>
    <xdr:sp macro="" textlink="">
      <xdr:nvSpPr>
        <xdr:cNvPr id="2356" name="Text Box 15">
          <a:extLst>
            <a:ext uri="{FF2B5EF4-FFF2-40B4-BE49-F238E27FC236}">
              <a16:creationId xmlns:a16="http://schemas.microsoft.com/office/drawing/2014/main" id="{D773350C-2A2A-4357-9C48-BC37AC5FE0F5}"/>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57" name="Text Box 16">
          <a:extLst>
            <a:ext uri="{FF2B5EF4-FFF2-40B4-BE49-F238E27FC236}">
              <a16:creationId xmlns:a16="http://schemas.microsoft.com/office/drawing/2014/main" id="{30F42E8D-DFB3-465C-9772-5485FA6F8B0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58" name="Text Box 17">
          <a:extLst>
            <a:ext uri="{FF2B5EF4-FFF2-40B4-BE49-F238E27FC236}">
              <a16:creationId xmlns:a16="http://schemas.microsoft.com/office/drawing/2014/main" id="{C5887CE5-52AE-4CA8-8A09-95992D6C4A8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59" name="Text Box 18">
          <a:extLst>
            <a:ext uri="{FF2B5EF4-FFF2-40B4-BE49-F238E27FC236}">
              <a16:creationId xmlns:a16="http://schemas.microsoft.com/office/drawing/2014/main" id="{618C297D-3436-46C9-AA37-D100A54E7F5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0" name="Text Box 16">
          <a:extLst>
            <a:ext uri="{FF2B5EF4-FFF2-40B4-BE49-F238E27FC236}">
              <a16:creationId xmlns:a16="http://schemas.microsoft.com/office/drawing/2014/main" id="{CC388596-BA75-47A9-B47A-9FC761BF72A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1" name="Text Box 17">
          <a:extLst>
            <a:ext uri="{FF2B5EF4-FFF2-40B4-BE49-F238E27FC236}">
              <a16:creationId xmlns:a16="http://schemas.microsoft.com/office/drawing/2014/main" id="{80328C89-F919-42EE-ACCC-F7457E88704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2" name="Text Box 18">
          <a:extLst>
            <a:ext uri="{FF2B5EF4-FFF2-40B4-BE49-F238E27FC236}">
              <a16:creationId xmlns:a16="http://schemas.microsoft.com/office/drawing/2014/main" id="{9B1F2124-F180-44FA-AA3F-41B13DC7D91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3" name="Text Box 19">
          <a:extLst>
            <a:ext uri="{FF2B5EF4-FFF2-40B4-BE49-F238E27FC236}">
              <a16:creationId xmlns:a16="http://schemas.microsoft.com/office/drawing/2014/main" id="{C898B742-7FD7-47AF-96BD-7E98FC5D267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4" name="Text Box 16">
          <a:extLst>
            <a:ext uri="{FF2B5EF4-FFF2-40B4-BE49-F238E27FC236}">
              <a16:creationId xmlns:a16="http://schemas.microsoft.com/office/drawing/2014/main" id="{0C9EF1F3-4BB9-4A79-9ECC-E44ED8C3E43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5" name="Text Box 17">
          <a:extLst>
            <a:ext uri="{FF2B5EF4-FFF2-40B4-BE49-F238E27FC236}">
              <a16:creationId xmlns:a16="http://schemas.microsoft.com/office/drawing/2014/main" id="{26EC42D1-D1F7-42B9-B4D5-6D843BF8F29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66" name="Text Box 18">
          <a:extLst>
            <a:ext uri="{FF2B5EF4-FFF2-40B4-BE49-F238E27FC236}">
              <a16:creationId xmlns:a16="http://schemas.microsoft.com/office/drawing/2014/main" id="{53D2419F-CAB2-4E30-8318-BAE5F951732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24</xdr:row>
      <xdr:rowOff>170392</xdr:rowOff>
    </xdr:from>
    <xdr:ext cx="95250" cy="213632"/>
    <xdr:sp macro="" textlink="">
      <xdr:nvSpPr>
        <xdr:cNvPr id="2367" name="Text Box 15">
          <a:extLst>
            <a:ext uri="{FF2B5EF4-FFF2-40B4-BE49-F238E27FC236}">
              <a16:creationId xmlns:a16="http://schemas.microsoft.com/office/drawing/2014/main" id="{0FE5F72F-942C-47D7-A096-94A4363DB278}"/>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68" name="Text Box 16">
          <a:extLst>
            <a:ext uri="{FF2B5EF4-FFF2-40B4-BE49-F238E27FC236}">
              <a16:creationId xmlns:a16="http://schemas.microsoft.com/office/drawing/2014/main" id="{5AAD82C1-73D9-4CC2-AD4E-842BA2DA92C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69" name="Text Box 17">
          <a:extLst>
            <a:ext uri="{FF2B5EF4-FFF2-40B4-BE49-F238E27FC236}">
              <a16:creationId xmlns:a16="http://schemas.microsoft.com/office/drawing/2014/main" id="{86C29675-26FB-45EB-B63D-8647D0D30FD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70" name="Text Box 18">
          <a:extLst>
            <a:ext uri="{FF2B5EF4-FFF2-40B4-BE49-F238E27FC236}">
              <a16:creationId xmlns:a16="http://schemas.microsoft.com/office/drawing/2014/main" id="{1C4FF183-3C31-4BE0-905D-FF17AE5F2F3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71" name="Text Box 19">
          <a:extLst>
            <a:ext uri="{FF2B5EF4-FFF2-40B4-BE49-F238E27FC236}">
              <a16:creationId xmlns:a16="http://schemas.microsoft.com/office/drawing/2014/main" id="{717FBAA9-09A6-4471-B1AC-5544DA3B95F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72" name="Text Box 16">
          <a:extLst>
            <a:ext uri="{FF2B5EF4-FFF2-40B4-BE49-F238E27FC236}">
              <a16:creationId xmlns:a16="http://schemas.microsoft.com/office/drawing/2014/main" id="{553DE6A5-E93B-4CC5-8742-B6178D76FC4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73" name="Text Box 17">
          <a:extLst>
            <a:ext uri="{FF2B5EF4-FFF2-40B4-BE49-F238E27FC236}">
              <a16:creationId xmlns:a16="http://schemas.microsoft.com/office/drawing/2014/main" id="{6702548E-5998-4AAC-858A-103598A40B8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74" name="Text Box 18">
          <a:extLst>
            <a:ext uri="{FF2B5EF4-FFF2-40B4-BE49-F238E27FC236}">
              <a16:creationId xmlns:a16="http://schemas.microsoft.com/office/drawing/2014/main" id="{17F6BE8A-8A40-40A9-B47F-78CED2BF134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75" name="Text Box 19">
          <a:extLst>
            <a:ext uri="{FF2B5EF4-FFF2-40B4-BE49-F238E27FC236}">
              <a16:creationId xmlns:a16="http://schemas.microsoft.com/office/drawing/2014/main" id="{B1D47953-98CF-45CF-926E-E2117DF6189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376" name="Text Box 16">
          <a:extLst>
            <a:ext uri="{FF2B5EF4-FFF2-40B4-BE49-F238E27FC236}">
              <a16:creationId xmlns:a16="http://schemas.microsoft.com/office/drawing/2014/main" id="{F1760B68-B09A-477B-85A9-5242F9FC6FE2}"/>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377" name="Text Box 17">
          <a:extLst>
            <a:ext uri="{FF2B5EF4-FFF2-40B4-BE49-F238E27FC236}">
              <a16:creationId xmlns:a16="http://schemas.microsoft.com/office/drawing/2014/main" id="{48C65881-C045-4E6D-8986-01180ECAA1C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378" name="Text Box 18">
          <a:extLst>
            <a:ext uri="{FF2B5EF4-FFF2-40B4-BE49-F238E27FC236}">
              <a16:creationId xmlns:a16="http://schemas.microsoft.com/office/drawing/2014/main" id="{4449A35D-4DFF-4A1F-9494-4A24DA714AA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21</xdr:row>
      <xdr:rowOff>0</xdr:rowOff>
    </xdr:from>
    <xdr:ext cx="95250" cy="171450"/>
    <xdr:sp macro="" textlink="">
      <xdr:nvSpPr>
        <xdr:cNvPr id="2379" name="Text Box 19">
          <a:extLst>
            <a:ext uri="{FF2B5EF4-FFF2-40B4-BE49-F238E27FC236}">
              <a16:creationId xmlns:a16="http://schemas.microsoft.com/office/drawing/2014/main" id="{ED4301E1-BB26-4DE2-95EE-C9F353DB977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22</xdr:row>
      <xdr:rowOff>504825</xdr:rowOff>
    </xdr:from>
    <xdr:ext cx="95250" cy="444014"/>
    <xdr:sp macro="" textlink="">
      <xdr:nvSpPr>
        <xdr:cNvPr id="2380" name="Text Box 15">
          <a:extLst>
            <a:ext uri="{FF2B5EF4-FFF2-40B4-BE49-F238E27FC236}">
              <a16:creationId xmlns:a16="http://schemas.microsoft.com/office/drawing/2014/main" id="{41C23B6E-5713-459D-A300-ECC6C74F294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81" name="Text Box 16">
          <a:extLst>
            <a:ext uri="{FF2B5EF4-FFF2-40B4-BE49-F238E27FC236}">
              <a16:creationId xmlns:a16="http://schemas.microsoft.com/office/drawing/2014/main" id="{1BA4E24E-7073-4DE0-B382-31A314AF1C6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82" name="Text Box 17">
          <a:extLst>
            <a:ext uri="{FF2B5EF4-FFF2-40B4-BE49-F238E27FC236}">
              <a16:creationId xmlns:a16="http://schemas.microsoft.com/office/drawing/2014/main" id="{01258DC1-8922-4771-8B67-3178CF83318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83" name="Text Box 18">
          <a:extLst>
            <a:ext uri="{FF2B5EF4-FFF2-40B4-BE49-F238E27FC236}">
              <a16:creationId xmlns:a16="http://schemas.microsoft.com/office/drawing/2014/main" id="{561B8912-17F6-4C23-AAA7-F0BD6C106FE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0</xdr:rowOff>
    </xdr:from>
    <xdr:ext cx="95250" cy="171450"/>
    <xdr:sp macro="" textlink="">
      <xdr:nvSpPr>
        <xdr:cNvPr id="2384" name="Text Box 19">
          <a:extLst>
            <a:ext uri="{FF2B5EF4-FFF2-40B4-BE49-F238E27FC236}">
              <a16:creationId xmlns:a16="http://schemas.microsoft.com/office/drawing/2014/main" id="{DB291158-0C90-47B7-A3A7-A0E26CC9E81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85" name="Text Box 16">
          <a:extLst>
            <a:ext uri="{FF2B5EF4-FFF2-40B4-BE49-F238E27FC236}">
              <a16:creationId xmlns:a16="http://schemas.microsoft.com/office/drawing/2014/main" id="{DB1DEE4E-CCA5-4D45-9A95-86476DB3DCD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0</xdr:rowOff>
    </xdr:from>
    <xdr:ext cx="95250" cy="171450"/>
    <xdr:sp macro="" textlink="">
      <xdr:nvSpPr>
        <xdr:cNvPr id="2386" name="Text Box 17">
          <a:extLst>
            <a:ext uri="{FF2B5EF4-FFF2-40B4-BE49-F238E27FC236}">
              <a16:creationId xmlns:a16="http://schemas.microsoft.com/office/drawing/2014/main" id="{52DE060D-68B7-4245-B7B3-AEEF96F77D7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24</xdr:row>
      <xdr:rowOff>15875</xdr:rowOff>
    </xdr:from>
    <xdr:ext cx="95250" cy="171450"/>
    <xdr:sp macro="" textlink="">
      <xdr:nvSpPr>
        <xdr:cNvPr id="2387" name="Text Box 18">
          <a:extLst>
            <a:ext uri="{FF2B5EF4-FFF2-40B4-BE49-F238E27FC236}">
              <a16:creationId xmlns:a16="http://schemas.microsoft.com/office/drawing/2014/main" id="{9B5209EB-F18A-45F8-BE99-ACF760458762}"/>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88" name="Text Box 16">
          <a:extLst>
            <a:ext uri="{FF2B5EF4-FFF2-40B4-BE49-F238E27FC236}">
              <a16:creationId xmlns:a16="http://schemas.microsoft.com/office/drawing/2014/main" id="{F917C15F-F7C9-4B8D-8A5B-8E3EB663ABF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89" name="Text Box 17">
          <a:extLst>
            <a:ext uri="{FF2B5EF4-FFF2-40B4-BE49-F238E27FC236}">
              <a16:creationId xmlns:a16="http://schemas.microsoft.com/office/drawing/2014/main" id="{6F4107DA-211A-42A5-BD9B-DAA20C775FB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90" name="Text Box 18">
          <a:extLst>
            <a:ext uri="{FF2B5EF4-FFF2-40B4-BE49-F238E27FC236}">
              <a16:creationId xmlns:a16="http://schemas.microsoft.com/office/drawing/2014/main" id="{EB385E68-1DFC-4180-9769-6A73DC91431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91" name="Text Box 19">
          <a:extLst>
            <a:ext uri="{FF2B5EF4-FFF2-40B4-BE49-F238E27FC236}">
              <a16:creationId xmlns:a16="http://schemas.microsoft.com/office/drawing/2014/main" id="{08023D75-0436-4E74-B55A-39FEBD87869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24</xdr:row>
      <xdr:rowOff>0</xdr:rowOff>
    </xdr:from>
    <xdr:ext cx="95250" cy="171450"/>
    <xdr:sp macro="" textlink="">
      <xdr:nvSpPr>
        <xdr:cNvPr id="2392" name="Text Box 16">
          <a:extLst>
            <a:ext uri="{FF2B5EF4-FFF2-40B4-BE49-F238E27FC236}">
              <a16:creationId xmlns:a16="http://schemas.microsoft.com/office/drawing/2014/main" id="{9C43E67E-399C-4E8F-A648-7707F816BEF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24</xdr:row>
      <xdr:rowOff>170392</xdr:rowOff>
    </xdr:from>
    <xdr:ext cx="95250" cy="213632"/>
    <xdr:sp macro="" textlink="">
      <xdr:nvSpPr>
        <xdr:cNvPr id="2393" name="Text Box 15">
          <a:extLst>
            <a:ext uri="{FF2B5EF4-FFF2-40B4-BE49-F238E27FC236}">
              <a16:creationId xmlns:a16="http://schemas.microsoft.com/office/drawing/2014/main" id="{2D359EF0-1B51-4133-8C22-F0E7575F4C38}"/>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48496"/>
    <xdr:sp macro="" textlink="">
      <xdr:nvSpPr>
        <xdr:cNvPr id="2394" name="Text Box 15">
          <a:extLst>
            <a:ext uri="{FF2B5EF4-FFF2-40B4-BE49-F238E27FC236}">
              <a16:creationId xmlns:a16="http://schemas.microsoft.com/office/drawing/2014/main" id="{4EE380D2-570E-47F2-AFEA-36A80AB066D7}"/>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504825</xdr:rowOff>
    </xdr:from>
    <xdr:ext cx="95250" cy="442269"/>
    <xdr:sp macro="" textlink="">
      <xdr:nvSpPr>
        <xdr:cNvPr id="2395" name="Text Box 15">
          <a:extLst>
            <a:ext uri="{FF2B5EF4-FFF2-40B4-BE49-F238E27FC236}">
              <a16:creationId xmlns:a16="http://schemas.microsoft.com/office/drawing/2014/main" id="{CEA17625-500A-4D20-91EB-A551A12636ED}"/>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504825</xdr:rowOff>
    </xdr:from>
    <xdr:ext cx="95250" cy="442269"/>
    <xdr:sp macro="" textlink="">
      <xdr:nvSpPr>
        <xdr:cNvPr id="2396" name="Text Box 15">
          <a:extLst>
            <a:ext uri="{FF2B5EF4-FFF2-40B4-BE49-F238E27FC236}">
              <a16:creationId xmlns:a16="http://schemas.microsoft.com/office/drawing/2014/main" id="{DAB42BA6-3AC0-4E5E-ABCA-56DE9BD82860}"/>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213632"/>
    <xdr:sp macro="" textlink="">
      <xdr:nvSpPr>
        <xdr:cNvPr id="2397" name="Text Box 15">
          <a:extLst>
            <a:ext uri="{FF2B5EF4-FFF2-40B4-BE49-F238E27FC236}">
              <a16:creationId xmlns:a16="http://schemas.microsoft.com/office/drawing/2014/main" id="{3FFD8709-6F5D-4C3D-BD11-10A3E9CD4C6D}"/>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44331"/>
    <xdr:sp macro="" textlink="">
      <xdr:nvSpPr>
        <xdr:cNvPr id="2398" name="Text Box 15">
          <a:extLst>
            <a:ext uri="{FF2B5EF4-FFF2-40B4-BE49-F238E27FC236}">
              <a16:creationId xmlns:a16="http://schemas.microsoft.com/office/drawing/2014/main" id="{B964FACF-2F0B-4291-B0A6-2C81014A51F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24</xdr:row>
      <xdr:rowOff>170392</xdr:rowOff>
    </xdr:from>
    <xdr:ext cx="95250" cy="213632"/>
    <xdr:sp macro="" textlink="">
      <xdr:nvSpPr>
        <xdr:cNvPr id="2399" name="Text Box 15">
          <a:extLst>
            <a:ext uri="{FF2B5EF4-FFF2-40B4-BE49-F238E27FC236}">
              <a16:creationId xmlns:a16="http://schemas.microsoft.com/office/drawing/2014/main" id="{9EADE018-BA5B-4AFE-9DA4-1560007DCDB7}"/>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00" name="Text Box 16">
          <a:extLst>
            <a:ext uri="{FF2B5EF4-FFF2-40B4-BE49-F238E27FC236}">
              <a16:creationId xmlns:a16="http://schemas.microsoft.com/office/drawing/2014/main" id="{856CE4F2-02B2-4698-9470-AEBD4101B44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01" name="Text Box 17">
          <a:extLst>
            <a:ext uri="{FF2B5EF4-FFF2-40B4-BE49-F238E27FC236}">
              <a16:creationId xmlns:a16="http://schemas.microsoft.com/office/drawing/2014/main" id="{8E5D5646-86D1-4267-A7D0-790AB647E7A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02" name="Text Box 18">
          <a:extLst>
            <a:ext uri="{FF2B5EF4-FFF2-40B4-BE49-F238E27FC236}">
              <a16:creationId xmlns:a16="http://schemas.microsoft.com/office/drawing/2014/main" id="{43F6B48B-3760-4687-AB6C-8A819BD4CFC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03" name="Text Box 19">
          <a:extLst>
            <a:ext uri="{FF2B5EF4-FFF2-40B4-BE49-F238E27FC236}">
              <a16:creationId xmlns:a16="http://schemas.microsoft.com/office/drawing/2014/main" id="{70D5748A-1040-4421-840B-12F31733AA1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04" name="Text Box 16">
          <a:extLst>
            <a:ext uri="{FF2B5EF4-FFF2-40B4-BE49-F238E27FC236}">
              <a16:creationId xmlns:a16="http://schemas.microsoft.com/office/drawing/2014/main" id="{0F8191EB-9E73-4AE4-95A7-DFED0C239F2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05" name="Text Box 17">
          <a:extLst>
            <a:ext uri="{FF2B5EF4-FFF2-40B4-BE49-F238E27FC236}">
              <a16:creationId xmlns:a16="http://schemas.microsoft.com/office/drawing/2014/main" id="{F43826EC-9F23-4337-9FAB-3D0915C2C69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06" name="Text Box 18">
          <a:extLst>
            <a:ext uri="{FF2B5EF4-FFF2-40B4-BE49-F238E27FC236}">
              <a16:creationId xmlns:a16="http://schemas.microsoft.com/office/drawing/2014/main" id="{3D62663D-AAA6-4E87-9AB1-0DE5A803238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07" name="Text Box 19">
          <a:extLst>
            <a:ext uri="{FF2B5EF4-FFF2-40B4-BE49-F238E27FC236}">
              <a16:creationId xmlns:a16="http://schemas.microsoft.com/office/drawing/2014/main" id="{32AC2C35-036C-41CF-8419-366920962E5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08" name="Text Box 16">
          <a:extLst>
            <a:ext uri="{FF2B5EF4-FFF2-40B4-BE49-F238E27FC236}">
              <a16:creationId xmlns:a16="http://schemas.microsoft.com/office/drawing/2014/main" id="{D41D3ABA-740C-4578-89B4-01055C96947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09" name="Text Box 17">
          <a:extLst>
            <a:ext uri="{FF2B5EF4-FFF2-40B4-BE49-F238E27FC236}">
              <a16:creationId xmlns:a16="http://schemas.microsoft.com/office/drawing/2014/main" id="{1580A92D-7029-4C55-953E-751A3FB6B7B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10" name="Text Box 18">
          <a:extLst>
            <a:ext uri="{FF2B5EF4-FFF2-40B4-BE49-F238E27FC236}">
              <a16:creationId xmlns:a16="http://schemas.microsoft.com/office/drawing/2014/main" id="{0F26CC78-5134-4124-84CF-B99489898F6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11" name="Text Box 19">
          <a:extLst>
            <a:ext uri="{FF2B5EF4-FFF2-40B4-BE49-F238E27FC236}">
              <a16:creationId xmlns:a16="http://schemas.microsoft.com/office/drawing/2014/main" id="{BD2B843D-7296-49C2-A940-2E11546CB0C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26</xdr:row>
      <xdr:rowOff>504825</xdr:rowOff>
    </xdr:from>
    <xdr:ext cx="95250" cy="444014"/>
    <xdr:sp macro="" textlink="">
      <xdr:nvSpPr>
        <xdr:cNvPr id="2412" name="Text Box 15">
          <a:extLst>
            <a:ext uri="{FF2B5EF4-FFF2-40B4-BE49-F238E27FC236}">
              <a16:creationId xmlns:a16="http://schemas.microsoft.com/office/drawing/2014/main" id="{14B031DC-2F86-4731-89CE-F169F40F5CD3}"/>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13" name="Text Box 16">
          <a:extLst>
            <a:ext uri="{FF2B5EF4-FFF2-40B4-BE49-F238E27FC236}">
              <a16:creationId xmlns:a16="http://schemas.microsoft.com/office/drawing/2014/main" id="{6DEE609D-CCC7-4FC4-8170-8950ABE7A04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14" name="Text Box 17">
          <a:extLst>
            <a:ext uri="{FF2B5EF4-FFF2-40B4-BE49-F238E27FC236}">
              <a16:creationId xmlns:a16="http://schemas.microsoft.com/office/drawing/2014/main" id="{51D7FA59-8FBB-415D-A92F-3FAD90FB3B8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15" name="Text Box 18">
          <a:extLst>
            <a:ext uri="{FF2B5EF4-FFF2-40B4-BE49-F238E27FC236}">
              <a16:creationId xmlns:a16="http://schemas.microsoft.com/office/drawing/2014/main" id="{BFF3833E-5AF4-48BD-9310-728EEAA387D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16" name="Text Box 19">
          <a:extLst>
            <a:ext uri="{FF2B5EF4-FFF2-40B4-BE49-F238E27FC236}">
              <a16:creationId xmlns:a16="http://schemas.microsoft.com/office/drawing/2014/main" id="{77EB61D4-E9F7-4B3B-BF8F-C90857E2DB1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17" name="Text Box 16">
          <a:extLst>
            <a:ext uri="{FF2B5EF4-FFF2-40B4-BE49-F238E27FC236}">
              <a16:creationId xmlns:a16="http://schemas.microsoft.com/office/drawing/2014/main" id="{7342C143-FFD3-4F6D-9CEC-D858230E649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18" name="Text Box 17">
          <a:extLst>
            <a:ext uri="{FF2B5EF4-FFF2-40B4-BE49-F238E27FC236}">
              <a16:creationId xmlns:a16="http://schemas.microsoft.com/office/drawing/2014/main" id="{F7059628-4600-42C2-9723-70D30C35973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19" name="Text Box 18">
          <a:extLst>
            <a:ext uri="{FF2B5EF4-FFF2-40B4-BE49-F238E27FC236}">
              <a16:creationId xmlns:a16="http://schemas.microsoft.com/office/drawing/2014/main" id="{7AF2C1BE-6E9D-43C3-B7E6-447126BA82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0" name="Text Box 16">
          <a:extLst>
            <a:ext uri="{FF2B5EF4-FFF2-40B4-BE49-F238E27FC236}">
              <a16:creationId xmlns:a16="http://schemas.microsoft.com/office/drawing/2014/main" id="{8434DB14-8968-4B79-9530-C460F94793F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1" name="Text Box 17">
          <a:extLst>
            <a:ext uri="{FF2B5EF4-FFF2-40B4-BE49-F238E27FC236}">
              <a16:creationId xmlns:a16="http://schemas.microsoft.com/office/drawing/2014/main" id="{E6230483-6AAC-4116-AEDB-106EA94E054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2" name="Text Box 18">
          <a:extLst>
            <a:ext uri="{FF2B5EF4-FFF2-40B4-BE49-F238E27FC236}">
              <a16:creationId xmlns:a16="http://schemas.microsoft.com/office/drawing/2014/main" id="{A564BBF4-5518-4A71-89C3-018843C872F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3" name="Text Box 19">
          <a:extLst>
            <a:ext uri="{FF2B5EF4-FFF2-40B4-BE49-F238E27FC236}">
              <a16:creationId xmlns:a16="http://schemas.microsoft.com/office/drawing/2014/main" id="{1325116D-6722-4AE1-AC6C-8ED9B475C94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4" name="Text Box 16">
          <a:extLst>
            <a:ext uri="{FF2B5EF4-FFF2-40B4-BE49-F238E27FC236}">
              <a16:creationId xmlns:a16="http://schemas.microsoft.com/office/drawing/2014/main" id="{1CCCF8FC-3311-45C4-9567-7FDE4BF76D6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5" name="Text Box 17">
          <a:extLst>
            <a:ext uri="{FF2B5EF4-FFF2-40B4-BE49-F238E27FC236}">
              <a16:creationId xmlns:a16="http://schemas.microsoft.com/office/drawing/2014/main" id="{DE9992E5-DDD4-4A00-9AD7-FC6E9875411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6" name="Text Box 18">
          <a:extLst>
            <a:ext uri="{FF2B5EF4-FFF2-40B4-BE49-F238E27FC236}">
              <a16:creationId xmlns:a16="http://schemas.microsoft.com/office/drawing/2014/main" id="{8BF9F18E-A55F-4312-A861-F91CE8DF168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27" name="Text Box 19">
          <a:extLst>
            <a:ext uri="{FF2B5EF4-FFF2-40B4-BE49-F238E27FC236}">
              <a16:creationId xmlns:a16="http://schemas.microsoft.com/office/drawing/2014/main" id="{812DFFE5-2149-4459-8EA8-BE813146E2C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56743"/>
    <xdr:sp macro="" textlink="">
      <xdr:nvSpPr>
        <xdr:cNvPr id="2428" name="Text Box 15">
          <a:extLst>
            <a:ext uri="{FF2B5EF4-FFF2-40B4-BE49-F238E27FC236}">
              <a16:creationId xmlns:a16="http://schemas.microsoft.com/office/drawing/2014/main" id="{AF22FE06-528C-4200-9D0F-E5F47F950EFE}"/>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504825</xdr:rowOff>
    </xdr:from>
    <xdr:ext cx="95250" cy="442269"/>
    <xdr:sp macro="" textlink="">
      <xdr:nvSpPr>
        <xdr:cNvPr id="2429" name="Text Box 15">
          <a:extLst>
            <a:ext uri="{FF2B5EF4-FFF2-40B4-BE49-F238E27FC236}">
              <a16:creationId xmlns:a16="http://schemas.microsoft.com/office/drawing/2014/main" id="{EF75B6C2-AAA6-41AA-B75D-4495DFD3A0A0}"/>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24</xdr:row>
      <xdr:rowOff>504825</xdr:rowOff>
    </xdr:from>
    <xdr:ext cx="95250" cy="442269"/>
    <xdr:sp macro="" textlink="">
      <xdr:nvSpPr>
        <xdr:cNvPr id="2430" name="Text Box 15">
          <a:extLst>
            <a:ext uri="{FF2B5EF4-FFF2-40B4-BE49-F238E27FC236}">
              <a16:creationId xmlns:a16="http://schemas.microsoft.com/office/drawing/2014/main" id="{BBF84823-F776-4B0A-B755-ED2A11B07FD2}"/>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213632"/>
    <xdr:sp macro="" textlink="">
      <xdr:nvSpPr>
        <xdr:cNvPr id="2431" name="Text Box 15">
          <a:extLst>
            <a:ext uri="{FF2B5EF4-FFF2-40B4-BE49-F238E27FC236}">
              <a16:creationId xmlns:a16="http://schemas.microsoft.com/office/drawing/2014/main" id="{66001E70-822D-4D29-8E43-88E7F740A14B}"/>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24</xdr:row>
      <xdr:rowOff>504825</xdr:rowOff>
    </xdr:from>
    <xdr:ext cx="95250" cy="444331"/>
    <xdr:sp macro="" textlink="">
      <xdr:nvSpPr>
        <xdr:cNvPr id="2432" name="Text Box 15">
          <a:extLst>
            <a:ext uri="{FF2B5EF4-FFF2-40B4-BE49-F238E27FC236}">
              <a16:creationId xmlns:a16="http://schemas.microsoft.com/office/drawing/2014/main" id="{CD2CF708-C09F-422A-80E2-38144D50DA1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24</xdr:row>
      <xdr:rowOff>504825</xdr:rowOff>
    </xdr:from>
    <xdr:ext cx="95250" cy="213632"/>
    <xdr:sp macro="" textlink="">
      <xdr:nvSpPr>
        <xdr:cNvPr id="2433" name="Text Box 15">
          <a:extLst>
            <a:ext uri="{FF2B5EF4-FFF2-40B4-BE49-F238E27FC236}">
              <a16:creationId xmlns:a16="http://schemas.microsoft.com/office/drawing/2014/main" id="{147226A2-E95A-46BC-BAEA-4ADB335FC7B6}"/>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34" name="Text Box 16">
          <a:extLst>
            <a:ext uri="{FF2B5EF4-FFF2-40B4-BE49-F238E27FC236}">
              <a16:creationId xmlns:a16="http://schemas.microsoft.com/office/drawing/2014/main" id="{7C0F592F-5F0C-41B0-A78B-166BA43F843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35" name="Text Box 17">
          <a:extLst>
            <a:ext uri="{FF2B5EF4-FFF2-40B4-BE49-F238E27FC236}">
              <a16:creationId xmlns:a16="http://schemas.microsoft.com/office/drawing/2014/main" id="{C0992608-06F5-494C-A90F-D44B59948D6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36" name="Text Box 18">
          <a:extLst>
            <a:ext uri="{FF2B5EF4-FFF2-40B4-BE49-F238E27FC236}">
              <a16:creationId xmlns:a16="http://schemas.microsoft.com/office/drawing/2014/main" id="{6BCAEE7C-7F5E-4327-B285-49DD17DA520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37" name="Text Box 19">
          <a:extLst>
            <a:ext uri="{FF2B5EF4-FFF2-40B4-BE49-F238E27FC236}">
              <a16:creationId xmlns:a16="http://schemas.microsoft.com/office/drawing/2014/main" id="{51E7A403-310D-4DEA-9EC1-F7DBF2E4610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38" name="Text Box 16">
          <a:extLst>
            <a:ext uri="{FF2B5EF4-FFF2-40B4-BE49-F238E27FC236}">
              <a16:creationId xmlns:a16="http://schemas.microsoft.com/office/drawing/2014/main" id="{18F717D6-23C1-45F9-8321-D2684BF5672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39" name="Text Box 17">
          <a:extLst>
            <a:ext uri="{FF2B5EF4-FFF2-40B4-BE49-F238E27FC236}">
              <a16:creationId xmlns:a16="http://schemas.microsoft.com/office/drawing/2014/main" id="{85E4125D-BBDE-42A1-8077-10E8D69D80F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40" name="Text Box 18">
          <a:extLst>
            <a:ext uri="{FF2B5EF4-FFF2-40B4-BE49-F238E27FC236}">
              <a16:creationId xmlns:a16="http://schemas.microsoft.com/office/drawing/2014/main" id="{836C9DB2-5E88-4C38-A85B-85E95586E88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41" name="Text Box 19">
          <a:extLst>
            <a:ext uri="{FF2B5EF4-FFF2-40B4-BE49-F238E27FC236}">
              <a16:creationId xmlns:a16="http://schemas.microsoft.com/office/drawing/2014/main" id="{1AB1B282-F35E-400F-8E43-4738239609B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42" name="Text Box 16">
          <a:extLst>
            <a:ext uri="{FF2B5EF4-FFF2-40B4-BE49-F238E27FC236}">
              <a16:creationId xmlns:a16="http://schemas.microsoft.com/office/drawing/2014/main" id="{9FEC8522-08D6-47D3-9042-E733F65C934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43" name="Text Box 17">
          <a:extLst>
            <a:ext uri="{FF2B5EF4-FFF2-40B4-BE49-F238E27FC236}">
              <a16:creationId xmlns:a16="http://schemas.microsoft.com/office/drawing/2014/main" id="{B72DA6C9-564B-454A-A520-BA0C32B6982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44" name="Text Box 18">
          <a:extLst>
            <a:ext uri="{FF2B5EF4-FFF2-40B4-BE49-F238E27FC236}">
              <a16:creationId xmlns:a16="http://schemas.microsoft.com/office/drawing/2014/main" id="{C97729F1-DC53-464E-B76F-7482D9B1DBE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0</xdr:rowOff>
    </xdr:from>
    <xdr:ext cx="95250" cy="171450"/>
    <xdr:sp macro="" textlink="">
      <xdr:nvSpPr>
        <xdr:cNvPr id="2445" name="Text Box 19">
          <a:extLst>
            <a:ext uri="{FF2B5EF4-FFF2-40B4-BE49-F238E27FC236}">
              <a16:creationId xmlns:a16="http://schemas.microsoft.com/office/drawing/2014/main" id="{8B2789FF-BFF0-4298-8EDD-6C93E539C32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26</xdr:row>
      <xdr:rowOff>504825</xdr:rowOff>
    </xdr:from>
    <xdr:ext cx="95250" cy="444014"/>
    <xdr:sp macro="" textlink="">
      <xdr:nvSpPr>
        <xdr:cNvPr id="2446" name="Text Box 15">
          <a:extLst>
            <a:ext uri="{FF2B5EF4-FFF2-40B4-BE49-F238E27FC236}">
              <a16:creationId xmlns:a16="http://schemas.microsoft.com/office/drawing/2014/main" id="{4FD600DD-194B-4EB4-93CC-D209F0112A62}"/>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47" name="Text Box 16">
          <a:extLst>
            <a:ext uri="{FF2B5EF4-FFF2-40B4-BE49-F238E27FC236}">
              <a16:creationId xmlns:a16="http://schemas.microsoft.com/office/drawing/2014/main" id="{3AB6DE8F-77ED-4EB2-9036-6272613C78C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48" name="Text Box 17">
          <a:extLst>
            <a:ext uri="{FF2B5EF4-FFF2-40B4-BE49-F238E27FC236}">
              <a16:creationId xmlns:a16="http://schemas.microsoft.com/office/drawing/2014/main" id="{2AAA9FD4-7A67-411E-9723-AFFB00C57FD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49" name="Text Box 18">
          <a:extLst>
            <a:ext uri="{FF2B5EF4-FFF2-40B4-BE49-F238E27FC236}">
              <a16:creationId xmlns:a16="http://schemas.microsoft.com/office/drawing/2014/main" id="{947723FB-10DC-49B2-8524-00B1740CDFD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50" name="Text Box 19">
          <a:extLst>
            <a:ext uri="{FF2B5EF4-FFF2-40B4-BE49-F238E27FC236}">
              <a16:creationId xmlns:a16="http://schemas.microsoft.com/office/drawing/2014/main" id="{C631B1E6-F207-4A2E-9C56-E0B45707606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26</xdr:row>
      <xdr:rowOff>504825</xdr:rowOff>
    </xdr:from>
    <xdr:ext cx="95250" cy="442269"/>
    <xdr:sp macro="" textlink="">
      <xdr:nvSpPr>
        <xdr:cNvPr id="2451" name="Text Box 15">
          <a:extLst>
            <a:ext uri="{FF2B5EF4-FFF2-40B4-BE49-F238E27FC236}">
              <a16:creationId xmlns:a16="http://schemas.microsoft.com/office/drawing/2014/main" id="{E56BC250-E521-427F-844B-E1F0F338225E}"/>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52" name="Text Box 16">
          <a:extLst>
            <a:ext uri="{FF2B5EF4-FFF2-40B4-BE49-F238E27FC236}">
              <a16:creationId xmlns:a16="http://schemas.microsoft.com/office/drawing/2014/main" id="{3033EFF0-8382-4AAE-B3FE-2823DB81A00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53" name="Text Box 17">
          <a:extLst>
            <a:ext uri="{FF2B5EF4-FFF2-40B4-BE49-F238E27FC236}">
              <a16:creationId xmlns:a16="http://schemas.microsoft.com/office/drawing/2014/main" id="{88FCE368-F1A2-4E5C-868B-F908C0FD56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54" name="Text Box 18">
          <a:extLst>
            <a:ext uri="{FF2B5EF4-FFF2-40B4-BE49-F238E27FC236}">
              <a16:creationId xmlns:a16="http://schemas.microsoft.com/office/drawing/2014/main" id="{522328DB-0635-4D21-A44A-89DC4F71A4B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55" name="Text Box 16">
          <a:extLst>
            <a:ext uri="{FF2B5EF4-FFF2-40B4-BE49-F238E27FC236}">
              <a16:creationId xmlns:a16="http://schemas.microsoft.com/office/drawing/2014/main" id="{BCEDBD44-9819-4CD1-9559-BB77937DCE7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56" name="Text Box 17">
          <a:extLst>
            <a:ext uri="{FF2B5EF4-FFF2-40B4-BE49-F238E27FC236}">
              <a16:creationId xmlns:a16="http://schemas.microsoft.com/office/drawing/2014/main" id="{59F824D6-E0E7-4745-87D9-5878C1E8276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57" name="Text Box 18">
          <a:extLst>
            <a:ext uri="{FF2B5EF4-FFF2-40B4-BE49-F238E27FC236}">
              <a16:creationId xmlns:a16="http://schemas.microsoft.com/office/drawing/2014/main" id="{184E5C8B-CE7E-4C89-ACDE-5A42D907E0A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58" name="Text Box 19">
          <a:extLst>
            <a:ext uri="{FF2B5EF4-FFF2-40B4-BE49-F238E27FC236}">
              <a16:creationId xmlns:a16="http://schemas.microsoft.com/office/drawing/2014/main" id="{CF7E5A73-7625-4C45-9969-B074AA5EA92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59" name="Text Box 16">
          <a:extLst>
            <a:ext uri="{FF2B5EF4-FFF2-40B4-BE49-F238E27FC236}">
              <a16:creationId xmlns:a16="http://schemas.microsoft.com/office/drawing/2014/main" id="{B3DC66D0-10F4-4026-8F88-1A0A1A47276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60" name="Text Box 17">
          <a:extLst>
            <a:ext uri="{FF2B5EF4-FFF2-40B4-BE49-F238E27FC236}">
              <a16:creationId xmlns:a16="http://schemas.microsoft.com/office/drawing/2014/main" id="{071B7B28-B2E2-4E56-9B1A-F901679D2D4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61" name="Text Box 18">
          <a:extLst>
            <a:ext uri="{FF2B5EF4-FFF2-40B4-BE49-F238E27FC236}">
              <a16:creationId xmlns:a16="http://schemas.microsoft.com/office/drawing/2014/main" id="{B55F9FCD-2263-44D6-8954-C1BF6A633A7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28</xdr:row>
      <xdr:rowOff>170392</xdr:rowOff>
    </xdr:from>
    <xdr:ext cx="95250" cy="213632"/>
    <xdr:sp macro="" textlink="">
      <xdr:nvSpPr>
        <xdr:cNvPr id="2462" name="Text Box 15">
          <a:extLst>
            <a:ext uri="{FF2B5EF4-FFF2-40B4-BE49-F238E27FC236}">
              <a16:creationId xmlns:a16="http://schemas.microsoft.com/office/drawing/2014/main" id="{E8CC9B9B-12C3-41B6-AE80-66735B3EA02D}"/>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63" name="Text Box 16">
          <a:extLst>
            <a:ext uri="{FF2B5EF4-FFF2-40B4-BE49-F238E27FC236}">
              <a16:creationId xmlns:a16="http://schemas.microsoft.com/office/drawing/2014/main" id="{BEBACE22-2C3C-454B-B265-C2D55CCACC0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64" name="Text Box 17">
          <a:extLst>
            <a:ext uri="{FF2B5EF4-FFF2-40B4-BE49-F238E27FC236}">
              <a16:creationId xmlns:a16="http://schemas.microsoft.com/office/drawing/2014/main" id="{878ABEE7-C3BC-4C58-BA7E-3F75521C51F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65" name="Text Box 18">
          <a:extLst>
            <a:ext uri="{FF2B5EF4-FFF2-40B4-BE49-F238E27FC236}">
              <a16:creationId xmlns:a16="http://schemas.microsoft.com/office/drawing/2014/main" id="{369D912B-3E0A-4BCC-AAD9-99D71042C14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66" name="Text Box 19">
          <a:extLst>
            <a:ext uri="{FF2B5EF4-FFF2-40B4-BE49-F238E27FC236}">
              <a16:creationId xmlns:a16="http://schemas.microsoft.com/office/drawing/2014/main" id="{652C2721-39D0-4F0B-A612-8EF63955D8A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67" name="Text Box 16">
          <a:extLst>
            <a:ext uri="{FF2B5EF4-FFF2-40B4-BE49-F238E27FC236}">
              <a16:creationId xmlns:a16="http://schemas.microsoft.com/office/drawing/2014/main" id="{16C652E7-A140-4849-A4EE-0F859B4CFD8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68" name="Text Box 17">
          <a:extLst>
            <a:ext uri="{FF2B5EF4-FFF2-40B4-BE49-F238E27FC236}">
              <a16:creationId xmlns:a16="http://schemas.microsoft.com/office/drawing/2014/main" id="{D1C83C9A-F9F8-4757-8191-1B3981ECC2E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69" name="Text Box 18">
          <a:extLst>
            <a:ext uri="{FF2B5EF4-FFF2-40B4-BE49-F238E27FC236}">
              <a16:creationId xmlns:a16="http://schemas.microsoft.com/office/drawing/2014/main" id="{4AAC5BC8-1F3C-448F-8CCF-9E419F81706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70" name="Text Box 19">
          <a:extLst>
            <a:ext uri="{FF2B5EF4-FFF2-40B4-BE49-F238E27FC236}">
              <a16:creationId xmlns:a16="http://schemas.microsoft.com/office/drawing/2014/main" id="{6DA41BD4-3013-4533-BB49-D8A0960D21C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471" name="Text Box 16">
          <a:extLst>
            <a:ext uri="{FF2B5EF4-FFF2-40B4-BE49-F238E27FC236}">
              <a16:creationId xmlns:a16="http://schemas.microsoft.com/office/drawing/2014/main" id="{09845176-E0E5-4137-8BC4-E20CA05005E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472" name="Text Box 17">
          <a:extLst>
            <a:ext uri="{FF2B5EF4-FFF2-40B4-BE49-F238E27FC236}">
              <a16:creationId xmlns:a16="http://schemas.microsoft.com/office/drawing/2014/main" id="{B47E946D-E1E1-46E4-A9C4-E26C7990F86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473" name="Text Box 18">
          <a:extLst>
            <a:ext uri="{FF2B5EF4-FFF2-40B4-BE49-F238E27FC236}">
              <a16:creationId xmlns:a16="http://schemas.microsoft.com/office/drawing/2014/main" id="{579CF9F3-5357-46CF-8B5C-32032E8850A7}"/>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25</xdr:row>
      <xdr:rowOff>0</xdr:rowOff>
    </xdr:from>
    <xdr:ext cx="95250" cy="171450"/>
    <xdr:sp macro="" textlink="">
      <xdr:nvSpPr>
        <xdr:cNvPr id="2474" name="Text Box 19">
          <a:extLst>
            <a:ext uri="{FF2B5EF4-FFF2-40B4-BE49-F238E27FC236}">
              <a16:creationId xmlns:a16="http://schemas.microsoft.com/office/drawing/2014/main" id="{D96549C8-0AD9-4F49-924A-1D3A56A30E5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26</xdr:row>
      <xdr:rowOff>504825</xdr:rowOff>
    </xdr:from>
    <xdr:ext cx="95250" cy="444014"/>
    <xdr:sp macro="" textlink="">
      <xdr:nvSpPr>
        <xdr:cNvPr id="2475" name="Text Box 15">
          <a:extLst>
            <a:ext uri="{FF2B5EF4-FFF2-40B4-BE49-F238E27FC236}">
              <a16:creationId xmlns:a16="http://schemas.microsoft.com/office/drawing/2014/main" id="{C6192FD2-A78F-4002-A563-4B29398F029F}"/>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76" name="Text Box 16">
          <a:extLst>
            <a:ext uri="{FF2B5EF4-FFF2-40B4-BE49-F238E27FC236}">
              <a16:creationId xmlns:a16="http://schemas.microsoft.com/office/drawing/2014/main" id="{8C45A1E0-F107-425B-9D5C-0CC94EC178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77" name="Text Box 17">
          <a:extLst>
            <a:ext uri="{FF2B5EF4-FFF2-40B4-BE49-F238E27FC236}">
              <a16:creationId xmlns:a16="http://schemas.microsoft.com/office/drawing/2014/main" id="{18261EEF-0816-47C6-A6DA-9293DA07206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78" name="Text Box 18">
          <a:extLst>
            <a:ext uri="{FF2B5EF4-FFF2-40B4-BE49-F238E27FC236}">
              <a16:creationId xmlns:a16="http://schemas.microsoft.com/office/drawing/2014/main" id="{61FAAB4A-B122-431E-B1B4-C5F7BF51141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0</xdr:rowOff>
    </xdr:from>
    <xdr:ext cx="95250" cy="171450"/>
    <xdr:sp macro="" textlink="">
      <xdr:nvSpPr>
        <xdr:cNvPr id="2479" name="Text Box 19">
          <a:extLst>
            <a:ext uri="{FF2B5EF4-FFF2-40B4-BE49-F238E27FC236}">
              <a16:creationId xmlns:a16="http://schemas.microsoft.com/office/drawing/2014/main" id="{AD2859ED-8F95-460E-97EE-E10EE9B948B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80" name="Text Box 16">
          <a:extLst>
            <a:ext uri="{FF2B5EF4-FFF2-40B4-BE49-F238E27FC236}">
              <a16:creationId xmlns:a16="http://schemas.microsoft.com/office/drawing/2014/main" id="{6E3E1B3E-DE9D-43C5-B8E3-DAD07C523BB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0</xdr:rowOff>
    </xdr:from>
    <xdr:ext cx="95250" cy="171450"/>
    <xdr:sp macro="" textlink="">
      <xdr:nvSpPr>
        <xdr:cNvPr id="2481" name="Text Box 17">
          <a:extLst>
            <a:ext uri="{FF2B5EF4-FFF2-40B4-BE49-F238E27FC236}">
              <a16:creationId xmlns:a16="http://schemas.microsoft.com/office/drawing/2014/main" id="{951DD8A4-6311-45CA-832F-0D856010BA0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28</xdr:row>
      <xdr:rowOff>15875</xdr:rowOff>
    </xdr:from>
    <xdr:ext cx="95250" cy="171450"/>
    <xdr:sp macro="" textlink="">
      <xdr:nvSpPr>
        <xdr:cNvPr id="2482" name="Text Box 18">
          <a:extLst>
            <a:ext uri="{FF2B5EF4-FFF2-40B4-BE49-F238E27FC236}">
              <a16:creationId xmlns:a16="http://schemas.microsoft.com/office/drawing/2014/main" id="{2106EE57-D8D7-4BC7-9F4E-D7EB9995B3D3}"/>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83" name="Text Box 16">
          <a:extLst>
            <a:ext uri="{FF2B5EF4-FFF2-40B4-BE49-F238E27FC236}">
              <a16:creationId xmlns:a16="http://schemas.microsoft.com/office/drawing/2014/main" id="{BB8DCE25-4565-47DA-B207-E61ADEFFAE7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84" name="Text Box 17">
          <a:extLst>
            <a:ext uri="{FF2B5EF4-FFF2-40B4-BE49-F238E27FC236}">
              <a16:creationId xmlns:a16="http://schemas.microsoft.com/office/drawing/2014/main" id="{732FBB98-EF87-4ABD-90E5-3FA3C591AFE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85" name="Text Box 18">
          <a:extLst>
            <a:ext uri="{FF2B5EF4-FFF2-40B4-BE49-F238E27FC236}">
              <a16:creationId xmlns:a16="http://schemas.microsoft.com/office/drawing/2014/main" id="{843FA61D-205E-46C8-966F-E6E23EE3277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86" name="Text Box 19">
          <a:extLst>
            <a:ext uri="{FF2B5EF4-FFF2-40B4-BE49-F238E27FC236}">
              <a16:creationId xmlns:a16="http://schemas.microsoft.com/office/drawing/2014/main" id="{81E4D386-F34C-48C8-85B0-63E3DB72D09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28</xdr:row>
      <xdr:rowOff>0</xdr:rowOff>
    </xdr:from>
    <xdr:ext cx="95250" cy="171450"/>
    <xdr:sp macro="" textlink="">
      <xdr:nvSpPr>
        <xdr:cNvPr id="2487" name="Text Box 16">
          <a:extLst>
            <a:ext uri="{FF2B5EF4-FFF2-40B4-BE49-F238E27FC236}">
              <a16:creationId xmlns:a16="http://schemas.microsoft.com/office/drawing/2014/main" id="{56DB96B2-57B1-430F-A388-859CEB437A0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28</xdr:row>
      <xdr:rowOff>170392</xdr:rowOff>
    </xdr:from>
    <xdr:ext cx="95250" cy="213632"/>
    <xdr:sp macro="" textlink="">
      <xdr:nvSpPr>
        <xdr:cNvPr id="2488" name="Text Box 15">
          <a:extLst>
            <a:ext uri="{FF2B5EF4-FFF2-40B4-BE49-F238E27FC236}">
              <a16:creationId xmlns:a16="http://schemas.microsoft.com/office/drawing/2014/main" id="{A5C43B50-57BF-40E5-BEA6-0DF84F19BD9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448496"/>
    <xdr:sp macro="" textlink="">
      <xdr:nvSpPr>
        <xdr:cNvPr id="2489" name="Text Box 15">
          <a:extLst>
            <a:ext uri="{FF2B5EF4-FFF2-40B4-BE49-F238E27FC236}">
              <a16:creationId xmlns:a16="http://schemas.microsoft.com/office/drawing/2014/main" id="{C5870714-8AFF-4DF1-AE2D-1CDADB418777}"/>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504825</xdr:rowOff>
    </xdr:from>
    <xdr:ext cx="95250" cy="442269"/>
    <xdr:sp macro="" textlink="">
      <xdr:nvSpPr>
        <xdr:cNvPr id="2490" name="Text Box 15">
          <a:extLst>
            <a:ext uri="{FF2B5EF4-FFF2-40B4-BE49-F238E27FC236}">
              <a16:creationId xmlns:a16="http://schemas.microsoft.com/office/drawing/2014/main" id="{DA7D4984-EC2F-4E02-A013-E8D824D82045}"/>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504825</xdr:rowOff>
    </xdr:from>
    <xdr:ext cx="95250" cy="442269"/>
    <xdr:sp macro="" textlink="">
      <xdr:nvSpPr>
        <xdr:cNvPr id="2491" name="Text Box 15">
          <a:extLst>
            <a:ext uri="{FF2B5EF4-FFF2-40B4-BE49-F238E27FC236}">
              <a16:creationId xmlns:a16="http://schemas.microsoft.com/office/drawing/2014/main" id="{AE166C7F-ECFE-436F-8F60-8252A778EAE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213632"/>
    <xdr:sp macro="" textlink="">
      <xdr:nvSpPr>
        <xdr:cNvPr id="2492" name="Text Box 15">
          <a:extLst>
            <a:ext uri="{FF2B5EF4-FFF2-40B4-BE49-F238E27FC236}">
              <a16:creationId xmlns:a16="http://schemas.microsoft.com/office/drawing/2014/main" id="{1B8CE965-CC9C-41E1-98BD-5634D658B6A7}"/>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444331"/>
    <xdr:sp macro="" textlink="">
      <xdr:nvSpPr>
        <xdr:cNvPr id="2493" name="Text Box 15">
          <a:extLst>
            <a:ext uri="{FF2B5EF4-FFF2-40B4-BE49-F238E27FC236}">
              <a16:creationId xmlns:a16="http://schemas.microsoft.com/office/drawing/2014/main" id="{07E77F61-B75B-4FF6-82F7-92A5F44009F9}"/>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28</xdr:row>
      <xdr:rowOff>170392</xdr:rowOff>
    </xdr:from>
    <xdr:ext cx="95250" cy="213632"/>
    <xdr:sp macro="" textlink="">
      <xdr:nvSpPr>
        <xdr:cNvPr id="2494" name="Text Box 15">
          <a:extLst>
            <a:ext uri="{FF2B5EF4-FFF2-40B4-BE49-F238E27FC236}">
              <a16:creationId xmlns:a16="http://schemas.microsoft.com/office/drawing/2014/main" id="{E39FE762-1C94-4C85-93F9-7FCE952D3C05}"/>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495" name="Text Box 16">
          <a:extLst>
            <a:ext uri="{FF2B5EF4-FFF2-40B4-BE49-F238E27FC236}">
              <a16:creationId xmlns:a16="http://schemas.microsoft.com/office/drawing/2014/main" id="{CB32388B-AB4F-4FE9-80D7-EBE16F8FE25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496" name="Text Box 17">
          <a:extLst>
            <a:ext uri="{FF2B5EF4-FFF2-40B4-BE49-F238E27FC236}">
              <a16:creationId xmlns:a16="http://schemas.microsoft.com/office/drawing/2014/main" id="{C844F8E4-7FDA-4A97-8012-1712067AC9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497" name="Text Box 18">
          <a:extLst>
            <a:ext uri="{FF2B5EF4-FFF2-40B4-BE49-F238E27FC236}">
              <a16:creationId xmlns:a16="http://schemas.microsoft.com/office/drawing/2014/main" id="{0A5CACF8-D678-44EF-8C8F-CCEC90F119C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498" name="Text Box 19">
          <a:extLst>
            <a:ext uri="{FF2B5EF4-FFF2-40B4-BE49-F238E27FC236}">
              <a16:creationId xmlns:a16="http://schemas.microsoft.com/office/drawing/2014/main" id="{5EC4C3B8-1184-4218-9700-E10D2D30566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499" name="Text Box 16">
          <a:extLst>
            <a:ext uri="{FF2B5EF4-FFF2-40B4-BE49-F238E27FC236}">
              <a16:creationId xmlns:a16="http://schemas.microsoft.com/office/drawing/2014/main" id="{C52E215B-01DB-498F-8CE1-318A66FD629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00" name="Text Box 17">
          <a:extLst>
            <a:ext uri="{FF2B5EF4-FFF2-40B4-BE49-F238E27FC236}">
              <a16:creationId xmlns:a16="http://schemas.microsoft.com/office/drawing/2014/main" id="{DD98C94F-4C60-42F5-A7CA-50C64107C07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01" name="Text Box 18">
          <a:extLst>
            <a:ext uri="{FF2B5EF4-FFF2-40B4-BE49-F238E27FC236}">
              <a16:creationId xmlns:a16="http://schemas.microsoft.com/office/drawing/2014/main" id="{DD2CE829-5C64-4B98-B64E-ADD6A8CBFAF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02" name="Text Box 19">
          <a:extLst>
            <a:ext uri="{FF2B5EF4-FFF2-40B4-BE49-F238E27FC236}">
              <a16:creationId xmlns:a16="http://schemas.microsoft.com/office/drawing/2014/main" id="{A0C5FC52-BA64-4252-82A4-BD3065AECFE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03" name="Text Box 16">
          <a:extLst>
            <a:ext uri="{FF2B5EF4-FFF2-40B4-BE49-F238E27FC236}">
              <a16:creationId xmlns:a16="http://schemas.microsoft.com/office/drawing/2014/main" id="{603FCF3A-C87B-49BE-B356-DBDD72D100A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04" name="Text Box 17">
          <a:extLst>
            <a:ext uri="{FF2B5EF4-FFF2-40B4-BE49-F238E27FC236}">
              <a16:creationId xmlns:a16="http://schemas.microsoft.com/office/drawing/2014/main" id="{BFD1A47A-C9CB-4A52-BA89-F50B51B1A8D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05" name="Text Box 18">
          <a:extLst>
            <a:ext uri="{FF2B5EF4-FFF2-40B4-BE49-F238E27FC236}">
              <a16:creationId xmlns:a16="http://schemas.microsoft.com/office/drawing/2014/main" id="{BAB159F1-F2D4-481E-BD44-51FE395285B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06" name="Text Box 19">
          <a:extLst>
            <a:ext uri="{FF2B5EF4-FFF2-40B4-BE49-F238E27FC236}">
              <a16:creationId xmlns:a16="http://schemas.microsoft.com/office/drawing/2014/main" id="{49F9227A-E613-45ED-9397-8B7E543C48C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30</xdr:row>
      <xdr:rowOff>504825</xdr:rowOff>
    </xdr:from>
    <xdr:ext cx="95250" cy="444014"/>
    <xdr:sp macro="" textlink="">
      <xdr:nvSpPr>
        <xdr:cNvPr id="2507" name="Text Box 15">
          <a:extLst>
            <a:ext uri="{FF2B5EF4-FFF2-40B4-BE49-F238E27FC236}">
              <a16:creationId xmlns:a16="http://schemas.microsoft.com/office/drawing/2014/main" id="{B4FA79C5-DFAE-4161-B392-116B5636769B}"/>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08" name="Text Box 16">
          <a:extLst>
            <a:ext uri="{FF2B5EF4-FFF2-40B4-BE49-F238E27FC236}">
              <a16:creationId xmlns:a16="http://schemas.microsoft.com/office/drawing/2014/main" id="{F1A8DC32-E9C8-4C74-A563-C5CE3CE2AA6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09" name="Text Box 17">
          <a:extLst>
            <a:ext uri="{FF2B5EF4-FFF2-40B4-BE49-F238E27FC236}">
              <a16:creationId xmlns:a16="http://schemas.microsoft.com/office/drawing/2014/main" id="{5B15CD9C-888D-44D2-AAE7-D73F1CBBD71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10" name="Text Box 18">
          <a:extLst>
            <a:ext uri="{FF2B5EF4-FFF2-40B4-BE49-F238E27FC236}">
              <a16:creationId xmlns:a16="http://schemas.microsoft.com/office/drawing/2014/main" id="{EA7F89A5-18B5-4D41-9C77-036528D211D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11" name="Text Box 19">
          <a:extLst>
            <a:ext uri="{FF2B5EF4-FFF2-40B4-BE49-F238E27FC236}">
              <a16:creationId xmlns:a16="http://schemas.microsoft.com/office/drawing/2014/main" id="{6AEEFD6D-4B4C-45B7-9CCB-ED53F8C5592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12" name="Text Box 16">
          <a:extLst>
            <a:ext uri="{FF2B5EF4-FFF2-40B4-BE49-F238E27FC236}">
              <a16:creationId xmlns:a16="http://schemas.microsoft.com/office/drawing/2014/main" id="{7245D792-B351-4400-B479-06AD630B217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13" name="Text Box 17">
          <a:extLst>
            <a:ext uri="{FF2B5EF4-FFF2-40B4-BE49-F238E27FC236}">
              <a16:creationId xmlns:a16="http://schemas.microsoft.com/office/drawing/2014/main" id="{43787AAB-3CB6-4A01-A2E2-B3E84DA69E9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14" name="Text Box 18">
          <a:extLst>
            <a:ext uri="{FF2B5EF4-FFF2-40B4-BE49-F238E27FC236}">
              <a16:creationId xmlns:a16="http://schemas.microsoft.com/office/drawing/2014/main" id="{2CED88C3-B5E4-42E7-B900-4C0AF40F891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15" name="Text Box 16">
          <a:extLst>
            <a:ext uri="{FF2B5EF4-FFF2-40B4-BE49-F238E27FC236}">
              <a16:creationId xmlns:a16="http://schemas.microsoft.com/office/drawing/2014/main" id="{FB8CA26B-18E7-4FE9-B62C-120CB5D0A8E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16" name="Text Box 17">
          <a:extLst>
            <a:ext uri="{FF2B5EF4-FFF2-40B4-BE49-F238E27FC236}">
              <a16:creationId xmlns:a16="http://schemas.microsoft.com/office/drawing/2014/main" id="{38E0F28D-D819-4012-BD62-CB65F07EEF2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17" name="Text Box 18">
          <a:extLst>
            <a:ext uri="{FF2B5EF4-FFF2-40B4-BE49-F238E27FC236}">
              <a16:creationId xmlns:a16="http://schemas.microsoft.com/office/drawing/2014/main" id="{1224D6B9-D7DF-4FBC-972D-0678A36CECA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18" name="Text Box 19">
          <a:extLst>
            <a:ext uri="{FF2B5EF4-FFF2-40B4-BE49-F238E27FC236}">
              <a16:creationId xmlns:a16="http://schemas.microsoft.com/office/drawing/2014/main" id="{CE396AD1-8B3E-4FBE-A1FD-C9EC6996F59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19" name="Text Box 16">
          <a:extLst>
            <a:ext uri="{FF2B5EF4-FFF2-40B4-BE49-F238E27FC236}">
              <a16:creationId xmlns:a16="http://schemas.microsoft.com/office/drawing/2014/main" id="{29A0F4D9-4BDE-4861-8319-2A3EF920531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20" name="Text Box 17">
          <a:extLst>
            <a:ext uri="{FF2B5EF4-FFF2-40B4-BE49-F238E27FC236}">
              <a16:creationId xmlns:a16="http://schemas.microsoft.com/office/drawing/2014/main" id="{F2CD0E18-21A7-4A9E-B690-C383987C5EB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21" name="Text Box 18">
          <a:extLst>
            <a:ext uri="{FF2B5EF4-FFF2-40B4-BE49-F238E27FC236}">
              <a16:creationId xmlns:a16="http://schemas.microsoft.com/office/drawing/2014/main" id="{01D2512B-DEF4-4601-8543-E5497181377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22" name="Text Box 19">
          <a:extLst>
            <a:ext uri="{FF2B5EF4-FFF2-40B4-BE49-F238E27FC236}">
              <a16:creationId xmlns:a16="http://schemas.microsoft.com/office/drawing/2014/main" id="{1D6D1AAD-A13B-484B-9A29-7A132F016FB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456743"/>
    <xdr:sp macro="" textlink="">
      <xdr:nvSpPr>
        <xdr:cNvPr id="2523" name="Text Box 15">
          <a:extLst>
            <a:ext uri="{FF2B5EF4-FFF2-40B4-BE49-F238E27FC236}">
              <a16:creationId xmlns:a16="http://schemas.microsoft.com/office/drawing/2014/main" id="{C7E72653-E706-4B3A-816E-425D4F521BE5}"/>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504825</xdr:rowOff>
    </xdr:from>
    <xdr:ext cx="95250" cy="442269"/>
    <xdr:sp macro="" textlink="">
      <xdr:nvSpPr>
        <xdr:cNvPr id="2524" name="Text Box 15">
          <a:extLst>
            <a:ext uri="{FF2B5EF4-FFF2-40B4-BE49-F238E27FC236}">
              <a16:creationId xmlns:a16="http://schemas.microsoft.com/office/drawing/2014/main" id="{C96B1422-6B03-41E7-8A7E-948C1B4DE1A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28</xdr:row>
      <xdr:rowOff>504825</xdr:rowOff>
    </xdr:from>
    <xdr:ext cx="95250" cy="442269"/>
    <xdr:sp macro="" textlink="">
      <xdr:nvSpPr>
        <xdr:cNvPr id="2525" name="Text Box 15">
          <a:extLst>
            <a:ext uri="{FF2B5EF4-FFF2-40B4-BE49-F238E27FC236}">
              <a16:creationId xmlns:a16="http://schemas.microsoft.com/office/drawing/2014/main" id="{251620E6-C47B-4387-AA2F-F2130F59C16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213632"/>
    <xdr:sp macro="" textlink="">
      <xdr:nvSpPr>
        <xdr:cNvPr id="2526" name="Text Box 15">
          <a:extLst>
            <a:ext uri="{FF2B5EF4-FFF2-40B4-BE49-F238E27FC236}">
              <a16:creationId xmlns:a16="http://schemas.microsoft.com/office/drawing/2014/main" id="{7B9E8176-FCC7-402F-A986-B01FAFCD045D}"/>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28</xdr:row>
      <xdr:rowOff>504825</xdr:rowOff>
    </xdr:from>
    <xdr:ext cx="95250" cy="444331"/>
    <xdr:sp macro="" textlink="">
      <xdr:nvSpPr>
        <xdr:cNvPr id="2527" name="Text Box 15">
          <a:extLst>
            <a:ext uri="{FF2B5EF4-FFF2-40B4-BE49-F238E27FC236}">
              <a16:creationId xmlns:a16="http://schemas.microsoft.com/office/drawing/2014/main" id="{FB590EE7-0B97-4873-A798-9B879E8ED0F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28</xdr:row>
      <xdr:rowOff>504825</xdr:rowOff>
    </xdr:from>
    <xdr:ext cx="95250" cy="213632"/>
    <xdr:sp macro="" textlink="">
      <xdr:nvSpPr>
        <xdr:cNvPr id="2528" name="Text Box 15">
          <a:extLst>
            <a:ext uri="{FF2B5EF4-FFF2-40B4-BE49-F238E27FC236}">
              <a16:creationId xmlns:a16="http://schemas.microsoft.com/office/drawing/2014/main" id="{E3921091-0CC2-4934-9D61-216F4467A646}"/>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29" name="Text Box 16">
          <a:extLst>
            <a:ext uri="{FF2B5EF4-FFF2-40B4-BE49-F238E27FC236}">
              <a16:creationId xmlns:a16="http://schemas.microsoft.com/office/drawing/2014/main" id="{0BA0BDA2-1538-4D9E-8D86-0E5E92C71EC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30" name="Text Box 17">
          <a:extLst>
            <a:ext uri="{FF2B5EF4-FFF2-40B4-BE49-F238E27FC236}">
              <a16:creationId xmlns:a16="http://schemas.microsoft.com/office/drawing/2014/main" id="{7B630F03-DE23-4B4B-ACE9-90111C4C0B8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31" name="Text Box 18">
          <a:extLst>
            <a:ext uri="{FF2B5EF4-FFF2-40B4-BE49-F238E27FC236}">
              <a16:creationId xmlns:a16="http://schemas.microsoft.com/office/drawing/2014/main" id="{4BC4F2CD-6F6A-4F4B-9048-04D842402DE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32" name="Text Box 19">
          <a:extLst>
            <a:ext uri="{FF2B5EF4-FFF2-40B4-BE49-F238E27FC236}">
              <a16:creationId xmlns:a16="http://schemas.microsoft.com/office/drawing/2014/main" id="{6CC6EA94-AC01-4637-8EBB-036F107B00B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33" name="Text Box 16">
          <a:extLst>
            <a:ext uri="{FF2B5EF4-FFF2-40B4-BE49-F238E27FC236}">
              <a16:creationId xmlns:a16="http://schemas.microsoft.com/office/drawing/2014/main" id="{C21841FA-4445-4EF7-BF78-D398D9EF21D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34" name="Text Box 17">
          <a:extLst>
            <a:ext uri="{FF2B5EF4-FFF2-40B4-BE49-F238E27FC236}">
              <a16:creationId xmlns:a16="http://schemas.microsoft.com/office/drawing/2014/main" id="{0B6C5F2A-9726-47B2-A1AB-0A235806554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35" name="Text Box 18">
          <a:extLst>
            <a:ext uri="{FF2B5EF4-FFF2-40B4-BE49-F238E27FC236}">
              <a16:creationId xmlns:a16="http://schemas.microsoft.com/office/drawing/2014/main" id="{B1D49112-2955-4166-ABA1-87F7193A1D4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36" name="Text Box 19">
          <a:extLst>
            <a:ext uri="{FF2B5EF4-FFF2-40B4-BE49-F238E27FC236}">
              <a16:creationId xmlns:a16="http://schemas.microsoft.com/office/drawing/2014/main" id="{7226DC22-69EE-4210-9CB6-9662499922E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37" name="Text Box 16">
          <a:extLst>
            <a:ext uri="{FF2B5EF4-FFF2-40B4-BE49-F238E27FC236}">
              <a16:creationId xmlns:a16="http://schemas.microsoft.com/office/drawing/2014/main" id="{F3525FFE-9F32-458B-94DC-68D2D64D901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38" name="Text Box 17">
          <a:extLst>
            <a:ext uri="{FF2B5EF4-FFF2-40B4-BE49-F238E27FC236}">
              <a16:creationId xmlns:a16="http://schemas.microsoft.com/office/drawing/2014/main" id="{31F4F03E-ECC0-4EFA-A74B-C70F56E5E39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39" name="Text Box 18">
          <a:extLst>
            <a:ext uri="{FF2B5EF4-FFF2-40B4-BE49-F238E27FC236}">
              <a16:creationId xmlns:a16="http://schemas.microsoft.com/office/drawing/2014/main" id="{EAE5CD6D-B043-48C8-8F1D-BC908CB18A0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0</xdr:rowOff>
    </xdr:from>
    <xdr:ext cx="95250" cy="171450"/>
    <xdr:sp macro="" textlink="">
      <xdr:nvSpPr>
        <xdr:cNvPr id="2540" name="Text Box 19">
          <a:extLst>
            <a:ext uri="{FF2B5EF4-FFF2-40B4-BE49-F238E27FC236}">
              <a16:creationId xmlns:a16="http://schemas.microsoft.com/office/drawing/2014/main" id="{0263D295-BD52-4F1E-970D-817D6B41816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30</xdr:row>
      <xdr:rowOff>504825</xdr:rowOff>
    </xdr:from>
    <xdr:ext cx="95250" cy="444014"/>
    <xdr:sp macro="" textlink="">
      <xdr:nvSpPr>
        <xdr:cNvPr id="2541" name="Text Box 15">
          <a:extLst>
            <a:ext uri="{FF2B5EF4-FFF2-40B4-BE49-F238E27FC236}">
              <a16:creationId xmlns:a16="http://schemas.microsoft.com/office/drawing/2014/main" id="{203005CB-6056-41EA-8D69-A603C33C3D29}"/>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42" name="Text Box 16">
          <a:extLst>
            <a:ext uri="{FF2B5EF4-FFF2-40B4-BE49-F238E27FC236}">
              <a16:creationId xmlns:a16="http://schemas.microsoft.com/office/drawing/2014/main" id="{717725CC-348F-4EF3-A8CC-6F33B0CAD3F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43" name="Text Box 17">
          <a:extLst>
            <a:ext uri="{FF2B5EF4-FFF2-40B4-BE49-F238E27FC236}">
              <a16:creationId xmlns:a16="http://schemas.microsoft.com/office/drawing/2014/main" id="{6F877150-0E5A-4365-930E-DD2B5754D51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44" name="Text Box 18">
          <a:extLst>
            <a:ext uri="{FF2B5EF4-FFF2-40B4-BE49-F238E27FC236}">
              <a16:creationId xmlns:a16="http://schemas.microsoft.com/office/drawing/2014/main" id="{37793312-DD72-4362-ABBB-5CC29AC76B7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45" name="Text Box 19">
          <a:extLst>
            <a:ext uri="{FF2B5EF4-FFF2-40B4-BE49-F238E27FC236}">
              <a16:creationId xmlns:a16="http://schemas.microsoft.com/office/drawing/2014/main" id="{7ED67DF0-9071-4B4F-AC0C-0BF2C397417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30</xdr:row>
      <xdr:rowOff>504825</xdr:rowOff>
    </xdr:from>
    <xdr:ext cx="95250" cy="442269"/>
    <xdr:sp macro="" textlink="">
      <xdr:nvSpPr>
        <xdr:cNvPr id="2546" name="Text Box 15">
          <a:extLst>
            <a:ext uri="{FF2B5EF4-FFF2-40B4-BE49-F238E27FC236}">
              <a16:creationId xmlns:a16="http://schemas.microsoft.com/office/drawing/2014/main" id="{5EAF6086-2D43-4DA6-BCB5-5126A57265B1}"/>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47" name="Text Box 16">
          <a:extLst>
            <a:ext uri="{FF2B5EF4-FFF2-40B4-BE49-F238E27FC236}">
              <a16:creationId xmlns:a16="http://schemas.microsoft.com/office/drawing/2014/main" id="{3056E5BD-6FF1-465A-8D5D-5F5EA0F4C46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48" name="Text Box 17">
          <a:extLst>
            <a:ext uri="{FF2B5EF4-FFF2-40B4-BE49-F238E27FC236}">
              <a16:creationId xmlns:a16="http://schemas.microsoft.com/office/drawing/2014/main" id="{1596BAF1-0D95-4573-9C49-E620B6EC0F2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49" name="Text Box 18">
          <a:extLst>
            <a:ext uri="{FF2B5EF4-FFF2-40B4-BE49-F238E27FC236}">
              <a16:creationId xmlns:a16="http://schemas.microsoft.com/office/drawing/2014/main" id="{DCE28907-C58F-4101-A729-2E46EA785EB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0" name="Text Box 16">
          <a:extLst>
            <a:ext uri="{FF2B5EF4-FFF2-40B4-BE49-F238E27FC236}">
              <a16:creationId xmlns:a16="http://schemas.microsoft.com/office/drawing/2014/main" id="{DCADF11F-E12C-4FDF-8BC6-F505FDE6456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1" name="Text Box 17">
          <a:extLst>
            <a:ext uri="{FF2B5EF4-FFF2-40B4-BE49-F238E27FC236}">
              <a16:creationId xmlns:a16="http://schemas.microsoft.com/office/drawing/2014/main" id="{A8018998-9FB3-46E5-9798-72048ED5271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2" name="Text Box 18">
          <a:extLst>
            <a:ext uri="{FF2B5EF4-FFF2-40B4-BE49-F238E27FC236}">
              <a16:creationId xmlns:a16="http://schemas.microsoft.com/office/drawing/2014/main" id="{F3A276F6-9855-48EC-B764-26C22E54AA6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3" name="Text Box 19">
          <a:extLst>
            <a:ext uri="{FF2B5EF4-FFF2-40B4-BE49-F238E27FC236}">
              <a16:creationId xmlns:a16="http://schemas.microsoft.com/office/drawing/2014/main" id="{4113B32F-1780-455E-9ED1-42236328B37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4" name="Text Box 16">
          <a:extLst>
            <a:ext uri="{FF2B5EF4-FFF2-40B4-BE49-F238E27FC236}">
              <a16:creationId xmlns:a16="http://schemas.microsoft.com/office/drawing/2014/main" id="{4CE6E1C8-C7FC-497D-AEB7-0CFAF4A0369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5" name="Text Box 17">
          <a:extLst>
            <a:ext uri="{FF2B5EF4-FFF2-40B4-BE49-F238E27FC236}">
              <a16:creationId xmlns:a16="http://schemas.microsoft.com/office/drawing/2014/main" id="{A3F00E51-BB4C-453D-8756-5EDBD5EC396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56" name="Text Box 18">
          <a:extLst>
            <a:ext uri="{FF2B5EF4-FFF2-40B4-BE49-F238E27FC236}">
              <a16:creationId xmlns:a16="http://schemas.microsoft.com/office/drawing/2014/main" id="{0E3251EC-7C22-4B50-867B-91FA1FA3E6E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32</xdr:row>
      <xdr:rowOff>170392</xdr:rowOff>
    </xdr:from>
    <xdr:ext cx="95250" cy="213632"/>
    <xdr:sp macro="" textlink="">
      <xdr:nvSpPr>
        <xdr:cNvPr id="2557" name="Text Box 15">
          <a:extLst>
            <a:ext uri="{FF2B5EF4-FFF2-40B4-BE49-F238E27FC236}">
              <a16:creationId xmlns:a16="http://schemas.microsoft.com/office/drawing/2014/main" id="{54807338-1CBD-46D0-8EE1-A06FD193CA0E}"/>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58" name="Text Box 16">
          <a:extLst>
            <a:ext uri="{FF2B5EF4-FFF2-40B4-BE49-F238E27FC236}">
              <a16:creationId xmlns:a16="http://schemas.microsoft.com/office/drawing/2014/main" id="{F1BC5F28-78F5-454F-937D-5C0EB3D9463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59" name="Text Box 17">
          <a:extLst>
            <a:ext uri="{FF2B5EF4-FFF2-40B4-BE49-F238E27FC236}">
              <a16:creationId xmlns:a16="http://schemas.microsoft.com/office/drawing/2014/main" id="{06ABDF4A-83C2-4FA5-950F-0BC670F584A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60" name="Text Box 18">
          <a:extLst>
            <a:ext uri="{FF2B5EF4-FFF2-40B4-BE49-F238E27FC236}">
              <a16:creationId xmlns:a16="http://schemas.microsoft.com/office/drawing/2014/main" id="{FB0F9477-890F-416B-9E8C-D0B3ACCDB1B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61" name="Text Box 19">
          <a:extLst>
            <a:ext uri="{FF2B5EF4-FFF2-40B4-BE49-F238E27FC236}">
              <a16:creationId xmlns:a16="http://schemas.microsoft.com/office/drawing/2014/main" id="{9821E9F6-1EC4-48B1-A97C-4EFCE610F3A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62" name="Text Box 16">
          <a:extLst>
            <a:ext uri="{FF2B5EF4-FFF2-40B4-BE49-F238E27FC236}">
              <a16:creationId xmlns:a16="http://schemas.microsoft.com/office/drawing/2014/main" id="{88CD1AC6-6F10-4A34-8740-1B2771C1041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63" name="Text Box 17">
          <a:extLst>
            <a:ext uri="{FF2B5EF4-FFF2-40B4-BE49-F238E27FC236}">
              <a16:creationId xmlns:a16="http://schemas.microsoft.com/office/drawing/2014/main" id="{37EDD550-426B-4378-B098-4A47B7D46CA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64" name="Text Box 18">
          <a:extLst>
            <a:ext uri="{FF2B5EF4-FFF2-40B4-BE49-F238E27FC236}">
              <a16:creationId xmlns:a16="http://schemas.microsoft.com/office/drawing/2014/main" id="{E0966647-F5C5-4F7A-944F-72EF4DBA61B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65" name="Text Box 19">
          <a:extLst>
            <a:ext uri="{FF2B5EF4-FFF2-40B4-BE49-F238E27FC236}">
              <a16:creationId xmlns:a16="http://schemas.microsoft.com/office/drawing/2014/main" id="{5B5CF1B8-9773-479D-975C-A5E1F40FFF0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566" name="Text Box 16">
          <a:extLst>
            <a:ext uri="{FF2B5EF4-FFF2-40B4-BE49-F238E27FC236}">
              <a16:creationId xmlns:a16="http://schemas.microsoft.com/office/drawing/2014/main" id="{5E815E23-EF8D-49FF-AB4F-2A0F5A63A96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567" name="Text Box 17">
          <a:extLst>
            <a:ext uri="{FF2B5EF4-FFF2-40B4-BE49-F238E27FC236}">
              <a16:creationId xmlns:a16="http://schemas.microsoft.com/office/drawing/2014/main" id="{FC041369-F051-4989-853E-408F3DE4DFD6}"/>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568" name="Text Box 18">
          <a:extLst>
            <a:ext uri="{FF2B5EF4-FFF2-40B4-BE49-F238E27FC236}">
              <a16:creationId xmlns:a16="http://schemas.microsoft.com/office/drawing/2014/main" id="{1A73A1F7-DE67-402C-ABBD-36E966002271}"/>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29</xdr:row>
      <xdr:rowOff>0</xdr:rowOff>
    </xdr:from>
    <xdr:ext cx="95250" cy="171450"/>
    <xdr:sp macro="" textlink="">
      <xdr:nvSpPr>
        <xdr:cNvPr id="2569" name="Text Box 19">
          <a:extLst>
            <a:ext uri="{FF2B5EF4-FFF2-40B4-BE49-F238E27FC236}">
              <a16:creationId xmlns:a16="http://schemas.microsoft.com/office/drawing/2014/main" id="{8B53DC2C-BC1C-4D0F-AB98-D8F96AE7AF40}"/>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30</xdr:row>
      <xdr:rowOff>504825</xdr:rowOff>
    </xdr:from>
    <xdr:ext cx="95250" cy="444014"/>
    <xdr:sp macro="" textlink="">
      <xdr:nvSpPr>
        <xdr:cNvPr id="2570" name="Text Box 15">
          <a:extLst>
            <a:ext uri="{FF2B5EF4-FFF2-40B4-BE49-F238E27FC236}">
              <a16:creationId xmlns:a16="http://schemas.microsoft.com/office/drawing/2014/main" id="{6741ED9B-5D25-4971-A054-DA02BEC442D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71" name="Text Box 16">
          <a:extLst>
            <a:ext uri="{FF2B5EF4-FFF2-40B4-BE49-F238E27FC236}">
              <a16:creationId xmlns:a16="http://schemas.microsoft.com/office/drawing/2014/main" id="{1E891369-11C2-4FAD-9866-ACDCE45A25A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72" name="Text Box 17">
          <a:extLst>
            <a:ext uri="{FF2B5EF4-FFF2-40B4-BE49-F238E27FC236}">
              <a16:creationId xmlns:a16="http://schemas.microsoft.com/office/drawing/2014/main" id="{F35D75C6-48CF-4534-B58B-89323EE604C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73" name="Text Box 18">
          <a:extLst>
            <a:ext uri="{FF2B5EF4-FFF2-40B4-BE49-F238E27FC236}">
              <a16:creationId xmlns:a16="http://schemas.microsoft.com/office/drawing/2014/main" id="{E423429A-0CDD-40FC-A820-DEE61352B47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0</xdr:rowOff>
    </xdr:from>
    <xdr:ext cx="95250" cy="171450"/>
    <xdr:sp macro="" textlink="">
      <xdr:nvSpPr>
        <xdr:cNvPr id="2574" name="Text Box 19">
          <a:extLst>
            <a:ext uri="{FF2B5EF4-FFF2-40B4-BE49-F238E27FC236}">
              <a16:creationId xmlns:a16="http://schemas.microsoft.com/office/drawing/2014/main" id="{60F18563-1568-494A-950D-807082D48F2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75" name="Text Box 16">
          <a:extLst>
            <a:ext uri="{FF2B5EF4-FFF2-40B4-BE49-F238E27FC236}">
              <a16:creationId xmlns:a16="http://schemas.microsoft.com/office/drawing/2014/main" id="{42BC96EE-DF7D-4BF1-B701-BBC970896BE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0</xdr:rowOff>
    </xdr:from>
    <xdr:ext cx="95250" cy="171450"/>
    <xdr:sp macro="" textlink="">
      <xdr:nvSpPr>
        <xdr:cNvPr id="2576" name="Text Box 17">
          <a:extLst>
            <a:ext uri="{FF2B5EF4-FFF2-40B4-BE49-F238E27FC236}">
              <a16:creationId xmlns:a16="http://schemas.microsoft.com/office/drawing/2014/main" id="{ED46B314-B1BB-43B8-9A58-E391E515901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32</xdr:row>
      <xdr:rowOff>15875</xdr:rowOff>
    </xdr:from>
    <xdr:ext cx="95250" cy="171450"/>
    <xdr:sp macro="" textlink="">
      <xdr:nvSpPr>
        <xdr:cNvPr id="2577" name="Text Box 18">
          <a:extLst>
            <a:ext uri="{FF2B5EF4-FFF2-40B4-BE49-F238E27FC236}">
              <a16:creationId xmlns:a16="http://schemas.microsoft.com/office/drawing/2014/main" id="{32AA57FB-C435-4177-A678-153557CC7DB2}"/>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78" name="Text Box 16">
          <a:extLst>
            <a:ext uri="{FF2B5EF4-FFF2-40B4-BE49-F238E27FC236}">
              <a16:creationId xmlns:a16="http://schemas.microsoft.com/office/drawing/2014/main" id="{AB25890E-A212-41FD-AAF7-6FEBF35B034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79" name="Text Box 17">
          <a:extLst>
            <a:ext uri="{FF2B5EF4-FFF2-40B4-BE49-F238E27FC236}">
              <a16:creationId xmlns:a16="http://schemas.microsoft.com/office/drawing/2014/main" id="{DC13ECFD-046F-4E2F-8F7E-6C01D64E28F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80" name="Text Box 18">
          <a:extLst>
            <a:ext uri="{FF2B5EF4-FFF2-40B4-BE49-F238E27FC236}">
              <a16:creationId xmlns:a16="http://schemas.microsoft.com/office/drawing/2014/main" id="{54F3B35F-87EC-4C25-B440-4E4C3E42E45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81" name="Text Box 19">
          <a:extLst>
            <a:ext uri="{FF2B5EF4-FFF2-40B4-BE49-F238E27FC236}">
              <a16:creationId xmlns:a16="http://schemas.microsoft.com/office/drawing/2014/main" id="{948B0B9E-4FA0-4901-91A3-CB2ABE097C7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32</xdr:row>
      <xdr:rowOff>0</xdr:rowOff>
    </xdr:from>
    <xdr:ext cx="95250" cy="171450"/>
    <xdr:sp macro="" textlink="">
      <xdr:nvSpPr>
        <xdr:cNvPr id="2582" name="Text Box 16">
          <a:extLst>
            <a:ext uri="{FF2B5EF4-FFF2-40B4-BE49-F238E27FC236}">
              <a16:creationId xmlns:a16="http://schemas.microsoft.com/office/drawing/2014/main" id="{030F1200-DC30-4781-ABE0-424EE49582D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32</xdr:row>
      <xdr:rowOff>170392</xdr:rowOff>
    </xdr:from>
    <xdr:ext cx="95250" cy="213632"/>
    <xdr:sp macro="" textlink="">
      <xdr:nvSpPr>
        <xdr:cNvPr id="2583" name="Text Box 15">
          <a:extLst>
            <a:ext uri="{FF2B5EF4-FFF2-40B4-BE49-F238E27FC236}">
              <a16:creationId xmlns:a16="http://schemas.microsoft.com/office/drawing/2014/main" id="{91078C4B-ADA1-4BE4-A7CE-61FCADF86537}"/>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48496"/>
    <xdr:sp macro="" textlink="">
      <xdr:nvSpPr>
        <xdr:cNvPr id="2584" name="Text Box 15">
          <a:extLst>
            <a:ext uri="{FF2B5EF4-FFF2-40B4-BE49-F238E27FC236}">
              <a16:creationId xmlns:a16="http://schemas.microsoft.com/office/drawing/2014/main" id="{36B681BF-51A7-46F8-BCFF-A8AD75421429}"/>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504825</xdr:rowOff>
    </xdr:from>
    <xdr:ext cx="95250" cy="442269"/>
    <xdr:sp macro="" textlink="">
      <xdr:nvSpPr>
        <xdr:cNvPr id="2585" name="Text Box 15">
          <a:extLst>
            <a:ext uri="{FF2B5EF4-FFF2-40B4-BE49-F238E27FC236}">
              <a16:creationId xmlns:a16="http://schemas.microsoft.com/office/drawing/2014/main" id="{A4AC8EA8-ECEC-48F3-9926-7DD8ED61BEB2}"/>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504825</xdr:rowOff>
    </xdr:from>
    <xdr:ext cx="95250" cy="442269"/>
    <xdr:sp macro="" textlink="">
      <xdr:nvSpPr>
        <xdr:cNvPr id="2586" name="Text Box 15">
          <a:extLst>
            <a:ext uri="{FF2B5EF4-FFF2-40B4-BE49-F238E27FC236}">
              <a16:creationId xmlns:a16="http://schemas.microsoft.com/office/drawing/2014/main" id="{D39E45EB-7C21-44DE-B6D0-05B36CF974FE}"/>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213632"/>
    <xdr:sp macro="" textlink="">
      <xdr:nvSpPr>
        <xdr:cNvPr id="2587" name="Text Box 15">
          <a:extLst>
            <a:ext uri="{FF2B5EF4-FFF2-40B4-BE49-F238E27FC236}">
              <a16:creationId xmlns:a16="http://schemas.microsoft.com/office/drawing/2014/main" id="{D4676525-7C55-41A8-AC66-EAB82E4FCFDC}"/>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44331"/>
    <xdr:sp macro="" textlink="">
      <xdr:nvSpPr>
        <xdr:cNvPr id="2588" name="Text Box 15">
          <a:extLst>
            <a:ext uri="{FF2B5EF4-FFF2-40B4-BE49-F238E27FC236}">
              <a16:creationId xmlns:a16="http://schemas.microsoft.com/office/drawing/2014/main" id="{1C931037-F664-4247-B49F-7F1B8A9BE66F}"/>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32</xdr:row>
      <xdr:rowOff>170392</xdr:rowOff>
    </xdr:from>
    <xdr:ext cx="95250" cy="213632"/>
    <xdr:sp macro="" textlink="">
      <xdr:nvSpPr>
        <xdr:cNvPr id="2589" name="Text Box 15">
          <a:extLst>
            <a:ext uri="{FF2B5EF4-FFF2-40B4-BE49-F238E27FC236}">
              <a16:creationId xmlns:a16="http://schemas.microsoft.com/office/drawing/2014/main" id="{0DE3CF75-FF18-4A27-AFDE-60437A32840E}"/>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590" name="Text Box 16">
          <a:extLst>
            <a:ext uri="{FF2B5EF4-FFF2-40B4-BE49-F238E27FC236}">
              <a16:creationId xmlns:a16="http://schemas.microsoft.com/office/drawing/2014/main" id="{380C496B-1C02-4BE5-A9E0-B53155068F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591" name="Text Box 17">
          <a:extLst>
            <a:ext uri="{FF2B5EF4-FFF2-40B4-BE49-F238E27FC236}">
              <a16:creationId xmlns:a16="http://schemas.microsoft.com/office/drawing/2014/main" id="{62B8386C-4EC5-4673-A9FD-BE0AE2B4CBF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592" name="Text Box 18">
          <a:extLst>
            <a:ext uri="{FF2B5EF4-FFF2-40B4-BE49-F238E27FC236}">
              <a16:creationId xmlns:a16="http://schemas.microsoft.com/office/drawing/2014/main" id="{C16A8FBD-7C97-4F0C-954C-EB5F9378DF0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593" name="Text Box 19">
          <a:extLst>
            <a:ext uri="{FF2B5EF4-FFF2-40B4-BE49-F238E27FC236}">
              <a16:creationId xmlns:a16="http://schemas.microsoft.com/office/drawing/2014/main" id="{DFDBEA3D-9A8B-4819-8A80-27513942429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594" name="Text Box 16">
          <a:extLst>
            <a:ext uri="{FF2B5EF4-FFF2-40B4-BE49-F238E27FC236}">
              <a16:creationId xmlns:a16="http://schemas.microsoft.com/office/drawing/2014/main" id="{F4A4CA38-E01F-45A3-88AB-229BCD788EA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595" name="Text Box 17">
          <a:extLst>
            <a:ext uri="{FF2B5EF4-FFF2-40B4-BE49-F238E27FC236}">
              <a16:creationId xmlns:a16="http://schemas.microsoft.com/office/drawing/2014/main" id="{09D734CD-A1A3-4120-B80F-11F23918FB4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596" name="Text Box 18">
          <a:extLst>
            <a:ext uri="{FF2B5EF4-FFF2-40B4-BE49-F238E27FC236}">
              <a16:creationId xmlns:a16="http://schemas.microsoft.com/office/drawing/2014/main" id="{42E13009-C004-4F5B-A9F2-4971F9A6412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597" name="Text Box 19">
          <a:extLst>
            <a:ext uri="{FF2B5EF4-FFF2-40B4-BE49-F238E27FC236}">
              <a16:creationId xmlns:a16="http://schemas.microsoft.com/office/drawing/2014/main" id="{59CB5CEF-57DF-46A8-AFD7-B4B171C91DA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598" name="Text Box 16">
          <a:extLst>
            <a:ext uri="{FF2B5EF4-FFF2-40B4-BE49-F238E27FC236}">
              <a16:creationId xmlns:a16="http://schemas.microsoft.com/office/drawing/2014/main" id="{C4680E58-42C9-4811-BC24-BE22295E6E5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599" name="Text Box 17">
          <a:extLst>
            <a:ext uri="{FF2B5EF4-FFF2-40B4-BE49-F238E27FC236}">
              <a16:creationId xmlns:a16="http://schemas.microsoft.com/office/drawing/2014/main" id="{CB15D5CB-D03D-4E8A-ADF8-AD240630592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00" name="Text Box 18">
          <a:extLst>
            <a:ext uri="{FF2B5EF4-FFF2-40B4-BE49-F238E27FC236}">
              <a16:creationId xmlns:a16="http://schemas.microsoft.com/office/drawing/2014/main" id="{DB7BBFBA-7DFA-429D-9FF8-79DFBEC7028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01" name="Text Box 19">
          <a:extLst>
            <a:ext uri="{FF2B5EF4-FFF2-40B4-BE49-F238E27FC236}">
              <a16:creationId xmlns:a16="http://schemas.microsoft.com/office/drawing/2014/main" id="{4B0059FC-4475-4E38-AACA-255456D6147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34</xdr:row>
      <xdr:rowOff>504825</xdr:rowOff>
    </xdr:from>
    <xdr:ext cx="95250" cy="444014"/>
    <xdr:sp macro="" textlink="">
      <xdr:nvSpPr>
        <xdr:cNvPr id="2602" name="Text Box 15">
          <a:extLst>
            <a:ext uri="{FF2B5EF4-FFF2-40B4-BE49-F238E27FC236}">
              <a16:creationId xmlns:a16="http://schemas.microsoft.com/office/drawing/2014/main" id="{30097EE6-F33E-47D2-881A-282A0235786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03" name="Text Box 16">
          <a:extLst>
            <a:ext uri="{FF2B5EF4-FFF2-40B4-BE49-F238E27FC236}">
              <a16:creationId xmlns:a16="http://schemas.microsoft.com/office/drawing/2014/main" id="{6BF3B705-1BFB-48C3-90C9-5E9D3C0B3C7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04" name="Text Box 17">
          <a:extLst>
            <a:ext uri="{FF2B5EF4-FFF2-40B4-BE49-F238E27FC236}">
              <a16:creationId xmlns:a16="http://schemas.microsoft.com/office/drawing/2014/main" id="{E7A39C8A-E00C-4C13-979E-9A5BA46E80E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05" name="Text Box 18">
          <a:extLst>
            <a:ext uri="{FF2B5EF4-FFF2-40B4-BE49-F238E27FC236}">
              <a16:creationId xmlns:a16="http://schemas.microsoft.com/office/drawing/2014/main" id="{BEDA146E-0298-4AC7-88D9-1B0813B88FA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06" name="Text Box 19">
          <a:extLst>
            <a:ext uri="{FF2B5EF4-FFF2-40B4-BE49-F238E27FC236}">
              <a16:creationId xmlns:a16="http://schemas.microsoft.com/office/drawing/2014/main" id="{8213E026-2F1A-4962-9CCD-92EACDB067C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07" name="Text Box 16">
          <a:extLst>
            <a:ext uri="{FF2B5EF4-FFF2-40B4-BE49-F238E27FC236}">
              <a16:creationId xmlns:a16="http://schemas.microsoft.com/office/drawing/2014/main" id="{A58B29D9-CEFB-4049-A135-A18B0A5E80A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08" name="Text Box 17">
          <a:extLst>
            <a:ext uri="{FF2B5EF4-FFF2-40B4-BE49-F238E27FC236}">
              <a16:creationId xmlns:a16="http://schemas.microsoft.com/office/drawing/2014/main" id="{AD8AE094-DDF1-445C-B778-6B0C16934F6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09" name="Text Box 18">
          <a:extLst>
            <a:ext uri="{FF2B5EF4-FFF2-40B4-BE49-F238E27FC236}">
              <a16:creationId xmlns:a16="http://schemas.microsoft.com/office/drawing/2014/main" id="{145620FB-B4E9-4A6E-A459-3E198D2B81D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0" name="Text Box 16">
          <a:extLst>
            <a:ext uri="{FF2B5EF4-FFF2-40B4-BE49-F238E27FC236}">
              <a16:creationId xmlns:a16="http://schemas.microsoft.com/office/drawing/2014/main" id="{DA72BD8B-F494-4917-A8A6-99FA2F567F2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1" name="Text Box 17">
          <a:extLst>
            <a:ext uri="{FF2B5EF4-FFF2-40B4-BE49-F238E27FC236}">
              <a16:creationId xmlns:a16="http://schemas.microsoft.com/office/drawing/2014/main" id="{FB400F92-DBC7-4543-AF01-B633825BC39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2" name="Text Box 18">
          <a:extLst>
            <a:ext uri="{FF2B5EF4-FFF2-40B4-BE49-F238E27FC236}">
              <a16:creationId xmlns:a16="http://schemas.microsoft.com/office/drawing/2014/main" id="{D5FE6735-67D1-47D0-825A-05589B74A1E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3" name="Text Box 19">
          <a:extLst>
            <a:ext uri="{FF2B5EF4-FFF2-40B4-BE49-F238E27FC236}">
              <a16:creationId xmlns:a16="http://schemas.microsoft.com/office/drawing/2014/main" id="{767F8C43-3B5D-4322-835B-9117E86A24C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4" name="Text Box 16">
          <a:extLst>
            <a:ext uri="{FF2B5EF4-FFF2-40B4-BE49-F238E27FC236}">
              <a16:creationId xmlns:a16="http://schemas.microsoft.com/office/drawing/2014/main" id="{A14AADDB-62E7-43A0-91C5-CF139D6A5A3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5" name="Text Box 17">
          <a:extLst>
            <a:ext uri="{FF2B5EF4-FFF2-40B4-BE49-F238E27FC236}">
              <a16:creationId xmlns:a16="http://schemas.microsoft.com/office/drawing/2014/main" id="{A9F6C0E3-0FC8-45B2-801D-FD125654F67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6" name="Text Box 18">
          <a:extLst>
            <a:ext uri="{FF2B5EF4-FFF2-40B4-BE49-F238E27FC236}">
              <a16:creationId xmlns:a16="http://schemas.microsoft.com/office/drawing/2014/main" id="{9C7CCAC2-5DB5-4462-969F-515466EBA67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17" name="Text Box 19">
          <a:extLst>
            <a:ext uri="{FF2B5EF4-FFF2-40B4-BE49-F238E27FC236}">
              <a16:creationId xmlns:a16="http://schemas.microsoft.com/office/drawing/2014/main" id="{745DAE4C-BE10-4E30-8CF7-642B90187FB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56743"/>
    <xdr:sp macro="" textlink="">
      <xdr:nvSpPr>
        <xdr:cNvPr id="2618" name="Text Box 15">
          <a:extLst>
            <a:ext uri="{FF2B5EF4-FFF2-40B4-BE49-F238E27FC236}">
              <a16:creationId xmlns:a16="http://schemas.microsoft.com/office/drawing/2014/main" id="{97D475FB-73FF-4ABF-AA01-9DF8A5329937}"/>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504825</xdr:rowOff>
    </xdr:from>
    <xdr:ext cx="95250" cy="442269"/>
    <xdr:sp macro="" textlink="">
      <xdr:nvSpPr>
        <xdr:cNvPr id="2619" name="Text Box 15">
          <a:extLst>
            <a:ext uri="{FF2B5EF4-FFF2-40B4-BE49-F238E27FC236}">
              <a16:creationId xmlns:a16="http://schemas.microsoft.com/office/drawing/2014/main" id="{18234D30-A47E-4C65-ACA5-BECE23F168E1}"/>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32</xdr:row>
      <xdr:rowOff>504825</xdr:rowOff>
    </xdr:from>
    <xdr:ext cx="95250" cy="442269"/>
    <xdr:sp macro="" textlink="">
      <xdr:nvSpPr>
        <xdr:cNvPr id="2620" name="Text Box 15">
          <a:extLst>
            <a:ext uri="{FF2B5EF4-FFF2-40B4-BE49-F238E27FC236}">
              <a16:creationId xmlns:a16="http://schemas.microsoft.com/office/drawing/2014/main" id="{7D281450-CA39-4FF3-81C3-8256BC7AF0C8}"/>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213632"/>
    <xdr:sp macro="" textlink="">
      <xdr:nvSpPr>
        <xdr:cNvPr id="2621" name="Text Box 15">
          <a:extLst>
            <a:ext uri="{FF2B5EF4-FFF2-40B4-BE49-F238E27FC236}">
              <a16:creationId xmlns:a16="http://schemas.microsoft.com/office/drawing/2014/main" id="{78B166BF-1F24-481E-9FBC-D9E8F21D8955}"/>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32</xdr:row>
      <xdr:rowOff>504825</xdr:rowOff>
    </xdr:from>
    <xdr:ext cx="95250" cy="444331"/>
    <xdr:sp macro="" textlink="">
      <xdr:nvSpPr>
        <xdr:cNvPr id="2622" name="Text Box 15">
          <a:extLst>
            <a:ext uri="{FF2B5EF4-FFF2-40B4-BE49-F238E27FC236}">
              <a16:creationId xmlns:a16="http://schemas.microsoft.com/office/drawing/2014/main" id="{9E444D67-D966-4DCD-9716-59EF6394E99C}"/>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32</xdr:row>
      <xdr:rowOff>504825</xdr:rowOff>
    </xdr:from>
    <xdr:ext cx="95250" cy="213632"/>
    <xdr:sp macro="" textlink="">
      <xdr:nvSpPr>
        <xdr:cNvPr id="2623" name="Text Box 15">
          <a:extLst>
            <a:ext uri="{FF2B5EF4-FFF2-40B4-BE49-F238E27FC236}">
              <a16:creationId xmlns:a16="http://schemas.microsoft.com/office/drawing/2014/main" id="{0568D20B-8046-4943-801F-E16ACB5B9A14}"/>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24" name="Text Box 16">
          <a:extLst>
            <a:ext uri="{FF2B5EF4-FFF2-40B4-BE49-F238E27FC236}">
              <a16:creationId xmlns:a16="http://schemas.microsoft.com/office/drawing/2014/main" id="{729D03FA-A19A-473C-A1C5-4CEA29CC7C4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25" name="Text Box 17">
          <a:extLst>
            <a:ext uri="{FF2B5EF4-FFF2-40B4-BE49-F238E27FC236}">
              <a16:creationId xmlns:a16="http://schemas.microsoft.com/office/drawing/2014/main" id="{1F90CB33-C941-4162-A358-95E4A613093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26" name="Text Box 18">
          <a:extLst>
            <a:ext uri="{FF2B5EF4-FFF2-40B4-BE49-F238E27FC236}">
              <a16:creationId xmlns:a16="http://schemas.microsoft.com/office/drawing/2014/main" id="{AED43804-2821-48C5-8C3D-818D602588B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27" name="Text Box 19">
          <a:extLst>
            <a:ext uri="{FF2B5EF4-FFF2-40B4-BE49-F238E27FC236}">
              <a16:creationId xmlns:a16="http://schemas.microsoft.com/office/drawing/2014/main" id="{7293F6F9-2373-461E-B84D-818D086713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28" name="Text Box 16">
          <a:extLst>
            <a:ext uri="{FF2B5EF4-FFF2-40B4-BE49-F238E27FC236}">
              <a16:creationId xmlns:a16="http://schemas.microsoft.com/office/drawing/2014/main" id="{73E0C653-8F66-49D9-A6FE-D41FF00356C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29" name="Text Box 17">
          <a:extLst>
            <a:ext uri="{FF2B5EF4-FFF2-40B4-BE49-F238E27FC236}">
              <a16:creationId xmlns:a16="http://schemas.microsoft.com/office/drawing/2014/main" id="{9B354AC8-92C6-4788-A9C3-BB1CA4DD854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30" name="Text Box 18">
          <a:extLst>
            <a:ext uri="{FF2B5EF4-FFF2-40B4-BE49-F238E27FC236}">
              <a16:creationId xmlns:a16="http://schemas.microsoft.com/office/drawing/2014/main" id="{3EE182D8-91DD-4060-8E85-BC1520368B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31" name="Text Box 19">
          <a:extLst>
            <a:ext uri="{FF2B5EF4-FFF2-40B4-BE49-F238E27FC236}">
              <a16:creationId xmlns:a16="http://schemas.microsoft.com/office/drawing/2014/main" id="{8A86D8F8-2FF0-409D-A733-122F81059D3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32" name="Text Box 16">
          <a:extLst>
            <a:ext uri="{FF2B5EF4-FFF2-40B4-BE49-F238E27FC236}">
              <a16:creationId xmlns:a16="http://schemas.microsoft.com/office/drawing/2014/main" id="{BBC3B9A7-6C7B-4CE4-BD71-2CF119B8F68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33" name="Text Box 17">
          <a:extLst>
            <a:ext uri="{FF2B5EF4-FFF2-40B4-BE49-F238E27FC236}">
              <a16:creationId xmlns:a16="http://schemas.microsoft.com/office/drawing/2014/main" id="{F921DFB6-D014-4CCF-A1C7-8161475B8B3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34" name="Text Box 18">
          <a:extLst>
            <a:ext uri="{FF2B5EF4-FFF2-40B4-BE49-F238E27FC236}">
              <a16:creationId xmlns:a16="http://schemas.microsoft.com/office/drawing/2014/main" id="{4ABCA292-B6B7-4FB4-8A6B-DD75273CCF2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0</xdr:rowOff>
    </xdr:from>
    <xdr:ext cx="95250" cy="171450"/>
    <xdr:sp macro="" textlink="">
      <xdr:nvSpPr>
        <xdr:cNvPr id="2635" name="Text Box 19">
          <a:extLst>
            <a:ext uri="{FF2B5EF4-FFF2-40B4-BE49-F238E27FC236}">
              <a16:creationId xmlns:a16="http://schemas.microsoft.com/office/drawing/2014/main" id="{3638AB30-955B-4300-8F71-B4159950F97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34</xdr:row>
      <xdr:rowOff>504825</xdr:rowOff>
    </xdr:from>
    <xdr:ext cx="95250" cy="444014"/>
    <xdr:sp macro="" textlink="">
      <xdr:nvSpPr>
        <xdr:cNvPr id="2636" name="Text Box 15">
          <a:extLst>
            <a:ext uri="{FF2B5EF4-FFF2-40B4-BE49-F238E27FC236}">
              <a16:creationId xmlns:a16="http://schemas.microsoft.com/office/drawing/2014/main" id="{6AEC20F3-9615-437B-8988-D08968DB9B28}"/>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37" name="Text Box 16">
          <a:extLst>
            <a:ext uri="{FF2B5EF4-FFF2-40B4-BE49-F238E27FC236}">
              <a16:creationId xmlns:a16="http://schemas.microsoft.com/office/drawing/2014/main" id="{B5A18003-B809-4F75-A825-B7BEF2146AC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38" name="Text Box 17">
          <a:extLst>
            <a:ext uri="{FF2B5EF4-FFF2-40B4-BE49-F238E27FC236}">
              <a16:creationId xmlns:a16="http://schemas.microsoft.com/office/drawing/2014/main" id="{4C392BFD-A43B-4D5F-80CC-1F0DE91006C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39" name="Text Box 18">
          <a:extLst>
            <a:ext uri="{FF2B5EF4-FFF2-40B4-BE49-F238E27FC236}">
              <a16:creationId xmlns:a16="http://schemas.microsoft.com/office/drawing/2014/main" id="{C4BCB883-FEB5-4D70-9B94-A00EC59E2BD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40" name="Text Box 19">
          <a:extLst>
            <a:ext uri="{FF2B5EF4-FFF2-40B4-BE49-F238E27FC236}">
              <a16:creationId xmlns:a16="http://schemas.microsoft.com/office/drawing/2014/main" id="{8DFE8D78-9BB6-4CC4-A5B7-420585599EF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34</xdr:row>
      <xdr:rowOff>504825</xdr:rowOff>
    </xdr:from>
    <xdr:ext cx="95250" cy="442269"/>
    <xdr:sp macro="" textlink="">
      <xdr:nvSpPr>
        <xdr:cNvPr id="2641" name="Text Box 15">
          <a:extLst>
            <a:ext uri="{FF2B5EF4-FFF2-40B4-BE49-F238E27FC236}">
              <a16:creationId xmlns:a16="http://schemas.microsoft.com/office/drawing/2014/main" id="{963B4BFD-7280-4B87-9C37-AD3CC945F8B4}"/>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42" name="Text Box 16">
          <a:extLst>
            <a:ext uri="{FF2B5EF4-FFF2-40B4-BE49-F238E27FC236}">
              <a16:creationId xmlns:a16="http://schemas.microsoft.com/office/drawing/2014/main" id="{1027AC25-1BE0-48E9-A0A9-A2DA4993FBC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43" name="Text Box 17">
          <a:extLst>
            <a:ext uri="{FF2B5EF4-FFF2-40B4-BE49-F238E27FC236}">
              <a16:creationId xmlns:a16="http://schemas.microsoft.com/office/drawing/2014/main" id="{5C7429F7-A945-40E5-BB05-478D240A494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44" name="Text Box 18">
          <a:extLst>
            <a:ext uri="{FF2B5EF4-FFF2-40B4-BE49-F238E27FC236}">
              <a16:creationId xmlns:a16="http://schemas.microsoft.com/office/drawing/2014/main" id="{C6E2AC5A-E62F-434F-A01D-2AC4E4F03BC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45" name="Text Box 16">
          <a:extLst>
            <a:ext uri="{FF2B5EF4-FFF2-40B4-BE49-F238E27FC236}">
              <a16:creationId xmlns:a16="http://schemas.microsoft.com/office/drawing/2014/main" id="{F70BD09B-BE5A-4A58-BE8A-0E8BDCAD40D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46" name="Text Box 17">
          <a:extLst>
            <a:ext uri="{FF2B5EF4-FFF2-40B4-BE49-F238E27FC236}">
              <a16:creationId xmlns:a16="http://schemas.microsoft.com/office/drawing/2014/main" id="{8F7FD432-E211-4167-9E65-07035764007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47" name="Text Box 18">
          <a:extLst>
            <a:ext uri="{FF2B5EF4-FFF2-40B4-BE49-F238E27FC236}">
              <a16:creationId xmlns:a16="http://schemas.microsoft.com/office/drawing/2014/main" id="{0FFC003C-25B5-4FB2-8CBF-21D04A7B940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48" name="Text Box 19">
          <a:extLst>
            <a:ext uri="{FF2B5EF4-FFF2-40B4-BE49-F238E27FC236}">
              <a16:creationId xmlns:a16="http://schemas.microsoft.com/office/drawing/2014/main" id="{055D50F0-A9B5-4DB5-8262-FA3733DE951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49" name="Text Box 16">
          <a:extLst>
            <a:ext uri="{FF2B5EF4-FFF2-40B4-BE49-F238E27FC236}">
              <a16:creationId xmlns:a16="http://schemas.microsoft.com/office/drawing/2014/main" id="{C8E7BC7F-A86F-4A74-B912-11C60AC257D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50" name="Text Box 17">
          <a:extLst>
            <a:ext uri="{FF2B5EF4-FFF2-40B4-BE49-F238E27FC236}">
              <a16:creationId xmlns:a16="http://schemas.microsoft.com/office/drawing/2014/main" id="{CF42D97F-3136-4E60-9408-9D3406BFB77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51" name="Text Box 18">
          <a:extLst>
            <a:ext uri="{FF2B5EF4-FFF2-40B4-BE49-F238E27FC236}">
              <a16:creationId xmlns:a16="http://schemas.microsoft.com/office/drawing/2014/main" id="{90C595C0-31E0-4D22-AEB3-65518CD886C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36</xdr:row>
      <xdr:rowOff>170392</xdr:rowOff>
    </xdr:from>
    <xdr:ext cx="95250" cy="213632"/>
    <xdr:sp macro="" textlink="">
      <xdr:nvSpPr>
        <xdr:cNvPr id="2652" name="Text Box 15">
          <a:extLst>
            <a:ext uri="{FF2B5EF4-FFF2-40B4-BE49-F238E27FC236}">
              <a16:creationId xmlns:a16="http://schemas.microsoft.com/office/drawing/2014/main" id="{C91BE9F3-E80D-4192-A787-2E8CC0CF82B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53" name="Text Box 16">
          <a:extLst>
            <a:ext uri="{FF2B5EF4-FFF2-40B4-BE49-F238E27FC236}">
              <a16:creationId xmlns:a16="http://schemas.microsoft.com/office/drawing/2014/main" id="{FF076C2A-1EA4-4AEA-9734-AE3E6581B98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54" name="Text Box 17">
          <a:extLst>
            <a:ext uri="{FF2B5EF4-FFF2-40B4-BE49-F238E27FC236}">
              <a16:creationId xmlns:a16="http://schemas.microsoft.com/office/drawing/2014/main" id="{79BA1849-C040-4004-9E8D-CAA86443E43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55" name="Text Box 18">
          <a:extLst>
            <a:ext uri="{FF2B5EF4-FFF2-40B4-BE49-F238E27FC236}">
              <a16:creationId xmlns:a16="http://schemas.microsoft.com/office/drawing/2014/main" id="{F6E5E48D-ED68-41EA-BC91-9A3FF3B7287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56" name="Text Box 19">
          <a:extLst>
            <a:ext uri="{FF2B5EF4-FFF2-40B4-BE49-F238E27FC236}">
              <a16:creationId xmlns:a16="http://schemas.microsoft.com/office/drawing/2014/main" id="{2DDB3E8A-FA2A-4688-82A9-13364550B3F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57" name="Text Box 16">
          <a:extLst>
            <a:ext uri="{FF2B5EF4-FFF2-40B4-BE49-F238E27FC236}">
              <a16:creationId xmlns:a16="http://schemas.microsoft.com/office/drawing/2014/main" id="{F78F7BE2-CAA4-4F72-BD77-3D22006AB3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58" name="Text Box 17">
          <a:extLst>
            <a:ext uri="{FF2B5EF4-FFF2-40B4-BE49-F238E27FC236}">
              <a16:creationId xmlns:a16="http://schemas.microsoft.com/office/drawing/2014/main" id="{00568E68-BA3B-43F2-98F9-E5CD98D7CB6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59" name="Text Box 18">
          <a:extLst>
            <a:ext uri="{FF2B5EF4-FFF2-40B4-BE49-F238E27FC236}">
              <a16:creationId xmlns:a16="http://schemas.microsoft.com/office/drawing/2014/main" id="{9EE0829D-316C-45AE-B832-8EBCBF5BADD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60" name="Text Box 19">
          <a:extLst>
            <a:ext uri="{FF2B5EF4-FFF2-40B4-BE49-F238E27FC236}">
              <a16:creationId xmlns:a16="http://schemas.microsoft.com/office/drawing/2014/main" id="{5E9C82A6-7B59-4475-8268-25E513D2FE6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661" name="Text Box 16">
          <a:extLst>
            <a:ext uri="{FF2B5EF4-FFF2-40B4-BE49-F238E27FC236}">
              <a16:creationId xmlns:a16="http://schemas.microsoft.com/office/drawing/2014/main" id="{7C4281AE-2B93-47EB-B788-2D122B716F0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662" name="Text Box 17">
          <a:extLst>
            <a:ext uri="{FF2B5EF4-FFF2-40B4-BE49-F238E27FC236}">
              <a16:creationId xmlns:a16="http://schemas.microsoft.com/office/drawing/2014/main" id="{84AF8213-D524-4CFB-8136-CA202C82662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663" name="Text Box 18">
          <a:extLst>
            <a:ext uri="{FF2B5EF4-FFF2-40B4-BE49-F238E27FC236}">
              <a16:creationId xmlns:a16="http://schemas.microsoft.com/office/drawing/2014/main" id="{09885D82-B59A-4724-8D77-A519E16B9EE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33</xdr:row>
      <xdr:rowOff>0</xdr:rowOff>
    </xdr:from>
    <xdr:ext cx="95250" cy="171450"/>
    <xdr:sp macro="" textlink="">
      <xdr:nvSpPr>
        <xdr:cNvPr id="2664" name="Text Box 19">
          <a:extLst>
            <a:ext uri="{FF2B5EF4-FFF2-40B4-BE49-F238E27FC236}">
              <a16:creationId xmlns:a16="http://schemas.microsoft.com/office/drawing/2014/main" id="{C1269595-A4F0-456C-A7CD-28379C6E83B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34</xdr:row>
      <xdr:rowOff>504825</xdr:rowOff>
    </xdr:from>
    <xdr:ext cx="95250" cy="444014"/>
    <xdr:sp macro="" textlink="">
      <xdr:nvSpPr>
        <xdr:cNvPr id="2665" name="Text Box 15">
          <a:extLst>
            <a:ext uri="{FF2B5EF4-FFF2-40B4-BE49-F238E27FC236}">
              <a16:creationId xmlns:a16="http://schemas.microsoft.com/office/drawing/2014/main" id="{4E22EAD1-4A4F-469B-B8EC-7058063BE054}"/>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66" name="Text Box 16">
          <a:extLst>
            <a:ext uri="{FF2B5EF4-FFF2-40B4-BE49-F238E27FC236}">
              <a16:creationId xmlns:a16="http://schemas.microsoft.com/office/drawing/2014/main" id="{8E8C3CE8-1BEB-4BBD-9BC3-55BD29E33C7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67" name="Text Box 17">
          <a:extLst>
            <a:ext uri="{FF2B5EF4-FFF2-40B4-BE49-F238E27FC236}">
              <a16:creationId xmlns:a16="http://schemas.microsoft.com/office/drawing/2014/main" id="{B4E7DF71-F979-4C98-AC10-7CE8E1FC73E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68" name="Text Box 18">
          <a:extLst>
            <a:ext uri="{FF2B5EF4-FFF2-40B4-BE49-F238E27FC236}">
              <a16:creationId xmlns:a16="http://schemas.microsoft.com/office/drawing/2014/main" id="{5DA9130E-A1D6-4F97-A680-F8A0AA67EE3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0</xdr:rowOff>
    </xdr:from>
    <xdr:ext cx="95250" cy="171450"/>
    <xdr:sp macro="" textlink="">
      <xdr:nvSpPr>
        <xdr:cNvPr id="2669" name="Text Box 19">
          <a:extLst>
            <a:ext uri="{FF2B5EF4-FFF2-40B4-BE49-F238E27FC236}">
              <a16:creationId xmlns:a16="http://schemas.microsoft.com/office/drawing/2014/main" id="{3D8B161F-D7A4-406B-AD30-570ABBFA84D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70" name="Text Box 16">
          <a:extLst>
            <a:ext uri="{FF2B5EF4-FFF2-40B4-BE49-F238E27FC236}">
              <a16:creationId xmlns:a16="http://schemas.microsoft.com/office/drawing/2014/main" id="{6E73EC7F-D365-4E89-B99D-B68A6DF9AAD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0</xdr:rowOff>
    </xdr:from>
    <xdr:ext cx="95250" cy="171450"/>
    <xdr:sp macro="" textlink="">
      <xdr:nvSpPr>
        <xdr:cNvPr id="2671" name="Text Box 17">
          <a:extLst>
            <a:ext uri="{FF2B5EF4-FFF2-40B4-BE49-F238E27FC236}">
              <a16:creationId xmlns:a16="http://schemas.microsoft.com/office/drawing/2014/main" id="{134FFAF2-7A72-4750-84D1-D022A23175A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36</xdr:row>
      <xdr:rowOff>15875</xdr:rowOff>
    </xdr:from>
    <xdr:ext cx="95250" cy="171450"/>
    <xdr:sp macro="" textlink="">
      <xdr:nvSpPr>
        <xdr:cNvPr id="2672" name="Text Box 18">
          <a:extLst>
            <a:ext uri="{FF2B5EF4-FFF2-40B4-BE49-F238E27FC236}">
              <a16:creationId xmlns:a16="http://schemas.microsoft.com/office/drawing/2014/main" id="{612F5939-24B4-4DDC-95D6-9BD26CA2177A}"/>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73" name="Text Box 16">
          <a:extLst>
            <a:ext uri="{FF2B5EF4-FFF2-40B4-BE49-F238E27FC236}">
              <a16:creationId xmlns:a16="http://schemas.microsoft.com/office/drawing/2014/main" id="{FB0A910F-3352-41A6-8F57-4421A5B4D6B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74" name="Text Box 17">
          <a:extLst>
            <a:ext uri="{FF2B5EF4-FFF2-40B4-BE49-F238E27FC236}">
              <a16:creationId xmlns:a16="http://schemas.microsoft.com/office/drawing/2014/main" id="{7F4A7FBD-F71D-4C37-A616-946D6B96BFE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75" name="Text Box 18">
          <a:extLst>
            <a:ext uri="{FF2B5EF4-FFF2-40B4-BE49-F238E27FC236}">
              <a16:creationId xmlns:a16="http://schemas.microsoft.com/office/drawing/2014/main" id="{E5BD7DD5-711D-4890-9D92-AF9107C0CCF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76" name="Text Box 19">
          <a:extLst>
            <a:ext uri="{FF2B5EF4-FFF2-40B4-BE49-F238E27FC236}">
              <a16:creationId xmlns:a16="http://schemas.microsoft.com/office/drawing/2014/main" id="{4EF3D72A-224D-4087-8E1A-F5E721106D7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36</xdr:row>
      <xdr:rowOff>0</xdr:rowOff>
    </xdr:from>
    <xdr:ext cx="95250" cy="171450"/>
    <xdr:sp macro="" textlink="">
      <xdr:nvSpPr>
        <xdr:cNvPr id="2677" name="Text Box 16">
          <a:extLst>
            <a:ext uri="{FF2B5EF4-FFF2-40B4-BE49-F238E27FC236}">
              <a16:creationId xmlns:a16="http://schemas.microsoft.com/office/drawing/2014/main" id="{C915B8EC-1BAF-4636-A63D-DBF109948AA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36</xdr:row>
      <xdr:rowOff>170392</xdr:rowOff>
    </xdr:from>
    <xdr:ext cx="95250" cy="213632"/>
    <xdr:sp macro="" textlink="">
      <xdr:nvSpPr>
        <xdr:cNvPr id="2678" name="Text Box 15">
          <a:extLst>
            <a:ext uri="{FF2B5EF4-FFF2-40B4-BE49-F238E27FC236}">
              <a16:creationId xmlns:a16="http://schemas.microsoft.com/office/drawing/2014/main" id="{4E5D9C65-1005-4003-9A62-F591F1ED5B73}"/>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48496"/>
    <xdr:sp macro="" textlink="">
      <xdr:nvSpPr>
        <xdr:cNvPr id="2679" name="Text Box 15">
          <a:extLst>
            <a:ext uri="{FF2B5EF4-FFF2-40B4-BE49-F238E27FC236}">
              <a16:creationId xmlns:a16="http://schemas.microsoft.com/office/drawing/2014/main" id="{8511F78D-F366-4419-AFA4-824B9B2E0671}"/>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504825</xdr:rowOff>
    </xdr:from>
    <xdr:ext cx="95250" cy="442269"/>
    <xdr:sp macro="" textlink="">
      <xdr:nvSpPr>
        <xdr:cNvPr id="2680" name="Text Box 15">
          <a:extLst>
            <a:ext uri="{FF2B5EF4-FFF2-40B4-BE49-F238E27FC236}">
              <a16:creationId xmlns:a16="http://schemas.microsoft.com/office/drawing/2014/main" id="{CE87F8C3-207B-4205-BB80-266F76A28C7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504825</xdr:rowOff>
    </xdr:from>
    <xdr:ext cx="95250" cy="442269"/>
    <xdr:sp macro="" textlink="">
      <xdr:nvSpPr>
        <xdr:cNvPr id="2681" name="Text Box 15">
          <a:extLst>
            <a:ext uri="{FF2B5EF4-FFF2-40B4-BE49-F238E27FC236}">
              <a16:creationId xmlns:a16="http://schemas.microsoft.com/office/drawing/2014/main" id="{4BAC2287-EA25-4C38-BA8E-162B728F8CF9}"/>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213632"/>
    <xdr:sp macro="" textlink="">
      <xdr:nvSpPr>
        <xdr:cNvPr id="2682" name="Text Box 15">
          <a:extLst>
            <a:ext uri="{FF2B5EF4-FFF2-40B4-BE49-F238E27FC236}">
              <a16:creationId xmlns:a16="http://schemas.microsoft.com/office/drawing/2014/main" id="{4F8F6CF0-F228-46DF-9F93-7E21A67C217D}"/>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44331"/>
    <xdr:sp macro="" textlink="">
      <xdr:nvSpPr>
        <xdr:cNvPr id="2683" name="Text Box 15">
          <a:extLst>
            <a:ext uri="{FF2B5EF4-FFF2-40B4-BE49-F238E27FC236}">
              <a16:creationId xmlns:a16="http://schemas.microsoft.com/office/drawing/2014/main" id="{D123ED7F-089C-4F1A-A3F4-D87D0D865BC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36</xdr:row>
      <xdr:rowOff>170392</xdr:rowOff>
    </xdr:from>
    <xdr:ext cx="95250" cy="213632"/>
    <xdr:sp macro="" textlink="">
      <xdr:nvSpPr>
        <xdr:cNvPr id="2684" name="Text Box 15">
          <a:extLst>
            <a:ext uri="{FF2B5EF4-FFF2-40B4-BE49-F238E27FC236}">
              <a16:creationId xmlns:a16="http://schemas.microsoft.com/office/drawing/2014/main" id="{C17CA207-69FD-4F42-9757-4FE952AB42D9}"/>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85" name="Text Box 16">
          <a:extLst>
            <a:ext uri="{FF2B5EF4-FFF2-40B4-BE49-F238E27FC236}">
              <a16:creationId xmlns:a16="http://schemas.microsoft.com/office/drawing/2014/main" id="{546D87F2-88D0-427D-9B9C-3B7F4806D28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86" name="Text Box 17">
          <a:extLst>
            <a:ext uri="{FF2B5EF4-FFF2-40B4-BE49-F238E27FC236}">
              <a16:creationId xmlns:a16="http://schemas.microsoft.com/office/drawing/2014/main" id="{44EDB9DD-C6BB-4BDF-9DA8-F1259E5FE2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87" name="Text Box 18">
          <a:extLst>
            <a:ext uri="{FF2B5EF4-FFF2-40B4-BE49-F238E27FC236}">
              <a16:creationId xmlns:a16="http://schemas.microsoft.com/office/drawing/2014/main" id="{F0E38515-820C-407A-810F-F56B14A9194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88" name="Text Box 19">
          <a:extLst>
            <a:ext uri="{FF2B5EF4-FFF2-40B4-BE49-F238E27FC236}">
              <a16:creationId xmlns:a16="http://schemas.microsoft.com/office/drawing/2014/main" id="{99004E3D-414D-43E0-960C-7A480674371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689" name="Text Box 16">
          <a:extLst>
            <a:ext uri="{FF2B5EF4-FFF2-40B4-BE49-F238E27FC236}">
              <a16:creationId xmlns:a16="http://schemas.microsoft.com/office/drawing/2014/main" id="{FD2C4FBF-F963-4ACE-BA0A-0DAFA23F57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690" name="Text Box 17">
          <a:extLst>
            <a:ext uri="{FF2B5EF4-FFF2-40B4-BE49-F238E27FC236}">
              <a16:creationId xmlns:a16="http://schemas.microsoft.com/office/drawing/2014/main" id="{ECAE160A-9091-4BA7-B7BB-2D877DB7DAF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691" name="Text Box 18">
          <a:extLst>
            <a:ext uri="{FF2B5EF4-FFF2-40B4-BE49-F238E27FC236}">
              <a16:creationId xmlns:a16="http://schemas.microsoft.com/office/drawing/2014/main" id="{8FA432B4-A9AC-4989-8191-CB4DE1F5E9E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692" name="Text Box 19">
          <a:extLst>
            <a:ext uri="{FF2B5EF4-FFF2-40B4-BE49-F238E27FC236}">
              <a16:creationId xmlns:a16="http://schemas.microsoft.com/office/drawing/2014/main" id="{CFC81269-924A-4BAB-99E6-A52110A395A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693" name="Text Box 16">
          <a:extLst>
            <a:ext uri="{FF2B5EF4-FFF2-40B4-BE49-F238E27FC236}">
              <a16:creationId xmlns:a16="http://schemas.microsoft.com/office/drawing/2014/main" id="{E6BAB2EC-F6DE-4491-81CD-836E115478D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694" name="Text Box 17">
          <a:extLst>
            <a:ext uri="{FF2B5EF4-FFF2-40B4-BE49-F238E27FC236}">
              <a16:creationId xmlns:a16="http://schemas.microsoft.com/office/drawing/2014/main" id="{6DBE44F3-9FFC-49D0-BD66-08D5C526F81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695" name="Text Box 18">
          <a:extLst>
            <a:ext uri="{FF2B5EF4-FFF2-40B4-BE49-F238E27FC236}">
              <a16:creationId xmlns:a16="http://schemas.microsoft.com/office/drawing/2014/main" id="{BEC3606C-ADBE-48E9-875A-005A3B30F68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696" name="Text Box 19">
          <a:extLst>
            <a:ext uri="{FF2B5EF4-FFF2-40B4-BE49-F238E27FC236}">
              <a16:creationId xmlns:a16="http://schemas.microsoft.com/office/drawing/2014/main" id="{87F5856A-058F-4CC7-90DC-BB7365549B0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38</xdr:row>
      <xdr:rowOff>504825</xdr:rowOff>
    </xdr:from>
    <xdr:ext cx="95250" cy="444014"/>
    <xdr:sp macro="" textlink="">
      <xdr:nvSpPr>
        <xdr:cNvPr id="2697" name="Text Box 15">
          <a:extLst>
            <a:ext uri="{FF2B5EF4-FFF2-40B4-BE49-F238E27FC236}">
              <a16:creationId xmlns:a16="http://schemas.microsoft.com/office/drawing/2014/main" id="{4C3E2809-417F-4D59-A643-BA3334BB1F4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98" name="Text Box 16">
          <a:extLst>
            <a:ext uri="{FF2B5EF4-FFF2-40B4-BE49-F238E27FC236}">
              <a16:creationId xmlns:a16="http://schemas.microsoft.com/office/drawing/2014/main" id="{AB905C9C-7258-4C96-B363-5B3E82736BE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699" name="Text Box 17">
          <a:extLst>
            <a:ext uri="{FF2B5EF4-FFF2-40B4-BE49-F238E27FC236}">
              <a16:creationId xmlns:a16="http://schemas.microsoft.com/office/drawing/2014/main" id="{90825C06-DFF9-439D-8720-9724E9CAC57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00" name="Text Box 18">
          <a:extLst>
            <a:ext uri="{FF2B5EF4-FFF2-40B4-BE49-F238E27FC236}">
              <a16:creationId xmlns:a16="http://schemas.microsoft.com/office/drawing/2014/main" id="{11FF6F19-E047-4858-8EB7-2202B20D2DE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01" name="Text Box 19">
          <a:extLst>
            <a:ext uri="{FF2B5EF4-FFF2-40B4-BE49-F238E27FC236}">
              <a16:creationId xmlns:a16="http://schemas.microsoft.com/office/drawing/2014/main" id="{F71777B8-1084-476F-A712-8678016228D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02" name="Text Box 16">
          <a:extLst>
            <a:ext uri="{FF2B5EF4-FFF2-40B4-BE49-F238E27FC236}">
              <a16:creationId xmlns:a16="http://schemas.microsoft.com/office/drawing/2014/main" id="{BAA0A486-B659-4B19-8340-501E321DD79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03" name="Text Box 17">
          <a:extLst>
            <a:ext uri="{FF2B5EF4-FFF2-40B4-BE49-F238E27FC236}">
              <a16:creationId xmlns:a16="http://schemas.microsoft.com/office/drawing/2014/main" id="{E0408D2B-51FD-4C10-8CD8-AD8710E46BD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04" name="Text Box 18">
          <a:extLst>
            <a:ext uri="{FF2B5EF4-FFF2-40B4-BE49-F238E27FC236}">
              <a16:creationId xmlns:a16="http://schemas.microsoft.com/office/drawing/2014/main" id="{7A993A80-98ED-4F15-A89A-820297EA76E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05" name="Text Box 16">
          <a:extLst>
            <a:ext uri="{FF2B5EF4-FFF2-40B4-BE49-F238E27FC236}">
              <a16:creationId xmlns:a16="http://schemas.microsoft.com/office/drawing/2014/main" id="{021DBD65-298B-4544-9CD2-DE2B4154D94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06" name="Text Box 17">
          <a:extLst>
            <a:ext uri="{FF2B5EF4-FFF2-40B4-BE49-F238E27FC236}">
              <a16:creationId xmlns:a16="http://schemas.microsoft.com/office/drawing/2014/main" id="{AFA8462C-7A79-405B-807D-6EA2ACCFEAA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07" name="Text Box 18">
          <a:extLst>
            <a:ext uri="{FF2B5EF4-FFF2-40B4-BE49-F238E27FC236}">
              <a16:creationId xmlns:a16="http://schemas.microsoft.com/office/drawing/2014/main" id="{B8EAB939-A63E-4FCD-9953-42588E41414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08" name="Text Box 19">
          <a:extLst>
            <a:ext uri="{FF2B5EF4-FFF2-40B4-BE49-F238E27FC236}">
              <a16:creationId xmlns:a16="http://schemas.microsoft.com/office/drawing/2014/main" id="{7B36C622-9AC1-4219-8444-CF51712DC25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09" name="Text Box 16">
          <a:extLst>
            <a:ext uri="{FF2B5EF4-FFF2-40B4-BE49-F238E27FC236}">
              <a16:creationId xmlns:a16="http://schemas.microsoft.com/office/drawing/2014/main" id="{B3727848-8991-4C58-A15B-4024DC3016A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10" name="Text Box 17">
          <a:extLst>
            <a:ext uri="{FF2B5EF4-FFF2-40B4-BE49-F238E27FC236}">
              <a16:creationId xmlns:a16="http://schemas.microsoft.com/office/drawing/2014/main" id="{AEEF6393-00A6-4226-B52F-F33DC43B2E8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11" name="Text Box 18">
          <a:extLst>
            <a:ext uri="{FF2B5EF4-FFF2-40B4-BE49-F238E27FC236}">
              <a16:creationId xmlns:a16="http://schemas.microsoft.com/office/drawing/2014/main" id="{16A1E27D-C104-4D83-9E2A-BC1E2696740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12" name="Text Box 19">
          <a:extLst>
            <a:ext uri="{FF2B5EF4-FFF2-40B4-BE49-F238E27FC236}">
              <a16:creationId xmlns:a16="http://schemas.microsoft.com/office/drawing/2014/main" id="{4B92C1F7-15A3-43D2-ACD4-5EA1A3B0066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56743"/>
    <xdr:sp macro="" textlink="">
      <xdr:nvSpPr>
        <xdr:cNvPr id="2713" name="Text Box 15">
          <a:extLst>
            <a:ext uri="{FF2B5EF4-FFF2-40B4-BE49-F238E27FC236}">
              <a16:creationId xmlns:a16="http://schemas.microsoft.com/office/drawing/2014/main" id="{B7A50176-BCE5-4F2D-9488-EC74E89C62AA}"/>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504825</xdr:rowOff>
    </xdr:from>
    <xdr:ext cx="95250" cy="442269"/>
    <xdr:sp macro="" textlink="">
      <xdr:nvSpPr>
        <xdr:cNvPr id="2714" name="Text Box 15">
          <a:extLst>
            <a:ext uri="{FF2B5EF4-FFF2-40B4-BE49-F238E27FC236}">
              <a16:creationId xmlns:a16="http://schemas.microsoft.com/office/drawing/2014/main" id="{58B64812-3374-4A55-BBBA-F186454E92E7}"/>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36</xdr:row>
      <xdr:rowOff>504825</xdr:rowOff>
    </xdr:from>
    <xdr:ext cx="95250" cy="442269"/>
    <xdr:sp macro="" textlink="">
      <xdr:nvSpPr>
        <xdr:cNvPr id="2715" name="Text Box 15">
          <a:extLst>
            <a:ext uri="{FF2B5EF4-FFF2-40B4-BE49-F238E27FC236}">
              <a16:creationId xmlns:a16="http://schemas.microsoft.com/office/drawing/2014/main" id="{E4CA91C3-7B89-4096-BFD5-A359D080D402}"/>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213632"/>
    <xdr:sp macro="" textlink="">
      <xdr:nvSpPr>
        <xdr:cNvPr id="2716" name="Text Box 15">
          <a:extLst>
            <a:ext uri="{FF2B5EF4-FFF2-40B4-BE49-F238E27FC236}">
              <a16:creationId xmlns:a16="http://schemas.microsoft.com/office/drawing/2014/main" id="{89726DA6-E092-428D-A0A5-FE12313F10D3}"/>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36</xdr:row>
      <xdr:rowOff>504825</xdr:rowOff>
    </xdr:from>
    <xdr:ext cx="95250" cy="444331"/>
    <xdr:sp macro="" textlink="">
      <xdr:nvSpPr>
        <xdr:cNvPr id="2717" name="Text Box 15">
          <a:extLst>
            <a:ext uri="{FF2B5EF4-FFF2-40B4-BE49-F238E27FC236}">
              <a16:creationId xmlns:a16="http://schemas.microsoft.com/office/drawing/2014/main" id="{B0229B05-7CE4-4A3E-958F-C1422D0C6B9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36</xdr:row>
      <xdr:rowOff>504825</xdr:rowOff>
    </xdr:from>
    <xdr:ext cx="95250" cy="213632"/>
    <xdr:sp macro="" textlink="">
      <xdr:nvSpPr>
        <xdr:cNvPr id="2718" name="Text Box 15">
          <a:extLst>
            <a:ext uri="{FF2B5EF4-FFF2-40B4-BE49-F238E27FC236}">
              <a16:creationId xmlns:a16="http://schemas.microsoft.com/office/drawing/2014/main" id="{6B163965-7868-4282-B834-57AC52D8F922}"/>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19" name="Text Box 16">
          <a:extLst>
            <a:ext uri="{FF2B5EF4-FFF2-40B4-BE49-F238E27FC236}">
              <a16:creationId xmlns:a16="http://schemas.microsoft.com/office/drawing/2014/main" id="{DCFD0E3F-9910-4457-9DC8-6D12CBE793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20" name="Text Box 17">
          <a:extLst>
            <a:ext uri="{FF2B5EF4-FFF2-40B4-BE49-F238E27FC236}">
              <a16:creationId xmlns:a16="http://schemas.microsoft.com/office/drawing/2014/main" id="{9364E9B6-B696-4FB9-9365-201824DC5C4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21" name="Text Box 18">
          <a:extLst>
            <a:ext uri="{FF2B5EF4-FFF2-40B4-BE49-F238E27FC236}">
              <a16:creationId xmlns:a16="http://schemas.microsoft.com/office/drawing/2014/main" id="{06776CD8-214D-471A-BC9D-C24D514DE76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22" name="Text Box 19">
          <a:extLst>
            <a:ext uri="{FF2B5EF4-FFF2-40B4-BE49-F238E27FC236}">
              <a16:creationId xmlns:a16="http://schemas.microsoft.com/office/drawing/2014/main" id="{779F28FE-7C99-4E5C-A379-A5490F6E45A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23" name="Text Box 16">
          <a:extLst>
            <a:ext uri="{FF2B5EF4-FFF2-40B4-BE49-F238E27FC236}">
              <a16:creationId xmlns:a16="http://schemas.microsoft.com/office/drawing/2014/main" id="{C93F5A89-7CBA-4AD1-B8BA-A8400657DC4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24" name="Text Box 17">
          <a:extLst>
            <a:ext uri="{FF2B5EF4-FFF2-40B4-BE49-F238E27FC236}">
              <a16:creationId xmlns:a16="http://schemas.microsoft.com/office/drawing/2014/main" id="{7C1CE767-93F3-4351-B02B-54350E65317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25" name="Text Box 18">
          <a:extLst>
            <a:ext uri="{FF2B5EF4-FFF2-40B4-BE49-F238E27FC236}">
              <a16:creationId xmlns:a16="http://schemas.microsoft.com/office/drawing/2014/main" id="{8E97FAEF-2008-4EA6-8639-338E35E783C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26" name="Text Box 19">
          <a:extLst>
            <a:ext uri="{FF2B5EF4-FFF2-40B4-BE49-F238E27FC236}">
              <a16:creationId xmlns:a16="http://schemas.microsoft.com/office/drawing/2014/main" id="{0CABD05E-EFAB-4307-88F4-5AB8C661A97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727" name="Text Box 16">
          <a:extLst>
            <a:ext uri="{FF2B5EF4-FFF2-40B4-BE49-F238E27FC236}">
              <a16:creationId xmlns:a16="http://schemas.microsoft.com/office/drawing/2014/main" id="{179D6724-3369-447F-8F3F-D302BBFC79C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728" name="Text Box 17">
          <a:extLst>
            <a:ext uri="{FF2B5EF4-FFF2-40B4-BE49-F238E27FC236}">
              <a16:creationId xmlns:a16="http://schemas.microsoft.com/office/drawing/2014/main" id="{5A18391A-2DF2-420E-8C88-0D7C04D9CA2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729" name="Text Box 18">
          <a:extLst>
            <a:ext uri="{FF2B5EF4-FFF2-40B4-BE49-F238E27FC236}">
              <a16:creationId xmlns:a16="http://schemas.microsoft.com/office/drawing/2014/main" id="{0CB145CE-0D63-49AF-A0C1-76BD48CDD2C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0</xdr:rowOff>
    </xdr:from>
    <xdr:ext cx="95250" cy="171450"/>
    <xdr:sp macro="" textlink="">
      <xdr:nvSpPr>
        <xdr:cNvPr id="2730" name="Text Box 19">
          <a:extLst>
            <a:ext uri="{FF2B5EF4-FFF2-40B4-BE49-F238E27FC236}">
              <a16:creationId xmlns:a16="http://schemas.microsoft.com/office/drawing/2014/main" id="{2979A023-F7E2-4C6D-A344-F49A37A14DB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38</xdr:row>
      <xdr:rowOff>504825</xdr:rowOff>
    </xdr:from>
    <xdr:ext cx="95250" cy="444014"/>
    <xdr:sp macro="" textlink="">
      <xdr:nvSpPr>
        <xdr:cNvPr id="2731" name="Text Box 15">
          <a:extLst>
            <a:ext uri="{FF2B5EF4-FFF2-40B4-BE49-F238E27FC236}">
              <a16:creationId xmlns:a16="http://schemas.microsoft.com/office/drawing/2014/main" id="{BC4399CF-2E07-4126-805F-B6EDB3A3C61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32" name="Text Box 16">
          <a:extLst>
            <a:ext uri="{FF2B5EF4-FFF2-40B4-BE49-F238E27FC236}">
              <a16:creationId xmlns:a16="http://schemas.microsoft.com/office/drawing/2014/main" id="{E926C60A-73C0-4AE2-BE0F-D32CEC221C4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33" name="Text Box 17">
          <a:extLst>
            <a:ext uri="{FF2B5EF4-FFF2-40B4-BE49-F238E27FC236}">
              <a16:creationId xmlns:a16="http://schemas.microsoft.com/office/drawing/2014/main" id="{2DED00CB-B383-47CC-8F22-E2260258EDC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34" name="Text Box 18">
          <a:extLst>
            <a:ext uri="{FF2B5EF4-FFF2-40B4-BE49-F238E27FC236}">
              <a16:creationId xmlns:a16="http://schemas.microsoft.com/office/drawing/2014/main" id="{E7915292-14FD-43E5-81FE-4649D076195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35" name="Text Box 19">
          <a:extLst>
            <a:ext uri="{FF2B5EF4-FFF2-40B4-BE49-F238E27FC236}">
              <a16:creationId xmlns:a16="http://schemas.microsoft.com/office/drawing/2014/main" id="{EABD1965-7E71-4805-BBAD-D869C41BD02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38</xdr:row>
      <xdr:rowOff>504825</xdr:rowOff>
    </xdr:from>
    <xdr:ext cx="95250" cy="442269"/>
    <xdr:sp macro="" textlink="">
      <xdr:nvSpPr>
        <xdr:cNvPr id="2736" name="Text Box 15">
          <a:extLst>
            <a:ext uri="{FF2B5EF4-FFF2-40B4-BE49-F238E27FC236}">
              <a16:creationId xmlns:a16="http://schemas.microsoft.com/office/drawing/2014/main" id="{CFBF7122-7DAD-43FF-9441-AE9084AD6ECC}"/>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37" name="Text Box 16">
          <a:extLst>
            <a:ext uri="{FF2B5EF4-FFF2-40B4-BE49-F238E27FC236}">
              <a16:creationId xmlns:a16="http://schemas.microsoft.com/office/drawing/2014/main" id="{397F0833-83A4-473A-911E-C6811102D15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38" name="Text Box 17">
          <a:extLst>
            <a:ext uri="{FF2B5EF4-FFF2-40B4-BE49-F238E27FC236}">
              <a16:creationId xmlns:a16="http://schemas.microsoft.com/office/drawing/2014/main" id="{DE9C5E95-632A-4C17-9E1C-875FB588D11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39" name="Text Box 18">
          <a:extLst>
            <a:ext uri="{FF2B5EF4-FFF2-40B4-BE49-F238E27FC236}">
              <a16:creationId xmlns:a16="http://schemas.microsoft.com/office/drawing/2014/main" id="{8A018176-1B09-4C26-86A5-76ED844FA09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0" name="Text Box 16">
          <a:extLst>
            <a:ext uri="{FF2B5EF4-FFF2-40B4-BE49-F238E27FC236}">
              <a16:creationId xmlns:a16="http://schemas.microsoft.com/office/drawing/2014/main" id="{79F14742-2316-49A9-B010-31BCC39A15D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1" name="Text Box 17">
          <a:extLst>
            <a:ext uri="{FF2B5EF4-FFF2-40B4-BE49-F238E27FC236}">
              <a16:creationId xmlns:a16="http://schemas.microsoft.com/office/drawing/2014/main" id="{E6F9E6B8-265A-4FEC-B5CA-E8B0B704EF8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2" name="Text Box 18">
          <a:extLst>
            <a:ext uri="{FF2B5EF4-FFF2-40B4-BE49-F238E27FC236}">
              <a16:creationId xmlns:a16="http://schemas.microsoft.com/office/drawing/2014/main" id="{9EF0AE0D-FC25-4079-9F49-9AB2B13799C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3" name="Text Box 19">
          <a:extLst>
            <a:ext uri="{FF2B5EF4-FFF2-40B4-BE49-F238E27FC236}">
              <a16:creationId xmlns:a16="http://schemas.microsoft.com/office/drawing/2014/main" id="{DE31B77C-9941-486E-8062-9A9F7F6D868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4" name="Text Box 16">
          <a:extLst>
            <a:ext uri="{FF2B5EF4-FFF2-40B4-BE49-F238E27FC236}">
              <a16:creationId xmlns:a16="http://schemas.microsoft.com/office/drawing/2014/main" id="{11EAB210-5871-434A-BDAA-318DA57BF0C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5" name="Text Box 17">
          <a:extLst>
            <a:ext uri="{FF2B5EF4-FFF2-40B4-BE49-F238E27FC236}">
              <a16:creationId xmlns:a16="http://schemas.microsoft.com/office/drawing/2014/main" id="{0572CC8D-AF7E-4CFF-ACF1-8C7AAB71032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46" name="Text Box 18">
          <a:extLst>
            <a:ext uri="{FF2B5EF4-FFF2-40B4-BE49-F238E27FC236}">
              <a16:creationId xmlns:a16="http://schemas.microsoft.com/office/drawing/2014/main" id="{558C9B18-431B-402D-AE59-29355F8876E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40</xdr:row>
      <xdr:rowOff>170392</xdr:rowOff>
    </xdr:from>
    <xdr:ext cx="95250" cy="213632"/>
    <xdr:sp macro="" textlink="">
      <xdr:nvSpPr>
        <xdr:cNvPr id="2747" name="Text Box 15">
          <a:extLst>
            <a:ext uri="{FF2B5EF4-FFF2-40B4-BE49-F238E27FC236}">
              <a16:creationId xmlns:a16="http://schemas.microsoft.com/office/drawing/2014/main" id="{3DDB0D32-ACB1-4EF8-B115-E4ADEAB5BE04}"/>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48" name="Text Box 16">
          <a:extLst>
            <a:ext uri="{FF2B5EF4-FFF2-40B4-BE49-F238E27FC236}">
              <a16:creationId xmlns:a16="http://schemas.microsoft.com/office/drawing/2014/main" id="{C1F2A08F-D154-4B97-B567-47C6254D5DE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49" name="Text Box 17">
          <a:extLst>
            <a:ext uri="{FF2B5EF4-FFF2-40B4-BE49-F238E27FC236}">
              <a16:creationId xmlns:a16="http://schemas.microsoft.com/office/drawing/2014/main" id="{7CE92245-13ED-47B2-BCBE-3252AA8CBF2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50" name="Text Box 18">
          <a:extLst>
            <a:ext uri="{FF2B5EF4-FFF2-40B4-BE49-F238E27FC236}">
              <a16:creationId xmlns:a16="http://schemas.microsoft.com/office/drawing/2014/main" id="{E1A29A6E-0F6B-4BEE-8782-D3866151FF4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51" name="Text Box 19">
          <a:extLst>
            <a:ext uri="{FF2B5EF4-FFF2-40B4-BE49-F238E27FC236}">
              <a16:creationId xmlns:a16="http://schemas.microsoft.com/office/drawing/2014/main" id="{AA06832A-E755-4F17-81D2-811B4B4024B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52" name="Text Box 16">
          <a:extLst>
            <a:ext uri="{FF2B5EF4-FFF2-40B4-BE49-F238E27FC236}">
              <a16:creationId xmlns:a16="http://schemas.microsoft.com/office/drawing/2014/main" id="{4E89A8BD-E8CE-4AC8-9D1D-EE203AFC9FC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53" name="Text Box 17">
          <a:extLst>
            <a:ext uri="{FF2B5EF4-FFF2-40B4-BE49-F238E27FC236}">
              <a16:creationId xmlns:a16="http://schemas.microsoft.com/office/drawing/2014/main" id="{BA0DF1D9-DAF7-403E-9D80-C3A1C1208BF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54" name="Text Box 18">
          <a:extLst>
            <a:ext uri="{FF2B5EF4-FFF2-40B4-BE49-F238E27FC236}">
              <a16:creationId xmlns:a16="http://schemas.microsoft.com/office/drawing/2014/main" id="{9E98B76A-14CF-4034-AEF7-7681ACAC76F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55" name="Text Box 19">
          <a:extLst>
            <a:ext uri="{FF2B5EF4-FFF2-40B4-BE49-F238E27FC236}">
              <a16:creationId xmlns:a16="http://schemas.microsoft.com/office/drawing/2014/main" id="{B2FB2A2D-048B-48DC-A7A7-31CC1FAB6B8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756" name="Text Box 16">
          <a:extLst>
            <a:ext uri="{FF2B5EF4-FFF2-40B4-BE49-F238E27FC236}">
              <a16:creationId xmlns:a16="http://schemas.microsoft.com/office/drawing/2014/main" id="{2087220D-22FB-4A8C-AE7E-156D655433FA}"/>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757" name="Text Box 17">
          <a:extLst>
            <a:ext uri="{FF2B5EF4-FFF2-40B4-BE49-F238E27FC236}">
              <a16:creationId xmlns:a16="http://schemas.microsoft.com/office/drawing/2014/main" id="{E86E229B-75A1-43B2-9552-6B75AC46E2D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758" name="Text Box 18">
          <a:extLst>
            <a:ext uri="{FF2B5EF4-FFF2-40B4-BE49-F238E27FC236}">
              <a16:creationId xmlns:a16="http://schemas.microsoft.com/office/drawing/2014/main" id="{8939DE92-E1BD-4666-9981-689FE60FC01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37</xdr:row>
      <xdr:rowOff>0</xdr:rowOff>
    </xdr:from>
    <xdr:ext cx="95250" cy="171450"/>
    <xdr:sp macro="" textlink="">
      <xdr:nvSpPr>
        <xdr:cNvPr id="2759" name="Text Box 19">
          <a:extLst>
            <a:ext uri="{FF2B5EF4-FFF2-40B4-BE49-F238E27FC236}">
              <a16:creationId xmlns:a16="http://schemas.microsoft.com/office/drawing/2014/main" id="{9692BE4A-2B4C-4565-B8B9-3AC2F8D1169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38</xdr:row>
      <xdr:rowOff>504825</xdr:rowOff>
    </xdr:from>
    <xdr:ext cx="95250" cy="444014"/>
    <xdr:sp macro="" textlink="">
      <xdr:nvSpPr>
        <xdr:cNvPr id="2760" name="Text Box 15">
          <a:extLst>
            <a:ext uri="{FF2B5EF4-FFF2-40B4-BE49-F238E27FC236}">
              <a16:creationId xmlns:a16="http://schemas.microsoft.com/office/drawing/2014/main" id="{70DD5C0B-2348-4D68-8A98-DA3471E6E072}"/>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61" name="Text Box 16">
          <a:extLst>
            <a:ext uri="{FF2B5EF4-FFF2-40B4-BE49-F238E27FC236}">
              <a16:creationId xmlns:a16="http://schemas.microsoft.com/office/drawing/2014/main" id="{B98D1299-FF38-4D70-9E7D-0054FF36F9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62" name="Text Box 17">
          <a:extLst>
            <a:ext uri="{FF2B5EF4-FFF2-40B4-BE49-F238E27FC236}">
              <a16:creationId xmlns:a16="http://schemas.microsoft.com/office/drawing/2014/main" id="{3B6C27B9-A90D-4FAB-AB9F-0047B84A809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63" name="Text Box 18">
          <a:extLst>
            <a:ext uri="{FF2B5EF4-FFF2-40B4-BE49-F238E27FC236}">
              <a16:creationId xmlns:a16="http://schemas.microsoft.com/office/drawing/2014/main" id="{D505FB3A-BE23-4130-B2AB-6A8EFBB773C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0</xdr:rowOff>
    </xdr:from>
    <xdr:ext cx="95250" cy="171450"/>
    <xdr:sp macro="" textlink="">
      <xdr:nvSpPr>
        <xdr:cNvPr id="2764" name="Text Box 19">
          <a:extLst>
            <a:ext uri="{FF2B5EF4-FFF2-40B4-BE49-F238E27FC236}">
              <a16:creationId xmlns:a16="http://schemas.microsoft.com/office/drawing/2014/main" id="{C762FFA1-D2EC-4C9D-A59F-6D7F74D64D7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65" name="Text Box 16">
          <a:extLst>
            <a:ext uri="{FF2B5EF4-FFF2-40B4-BE49-F238E27FC236}">
              <a16:creationId xmlns:a16="http://schemas.microsoft.com/office/drawing/2014/main" id="{0564CAE7-8F80-4AB2-92B5-2C82A5D2980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0</xdr:rowOff>
    </xdr:from>
    <xdr:ext cx="95250" cy="171450"/>
    <xdr:sp macro="" textlink="">
      <xdr:nvSpPr>
        <xdr:cNvPr id="2766" name="Text Box 17">
          <a:extLst>
            <a:ext uri="{FF2B5EF4-FFF2-40B4-BE49-F238E27FC236}">
              <a16:creationId xmlns:a16="http://schemas.microsoft.com/office/drawing/2014/main" id="{E42CD800-75DD-420B-AD4B-FA5D96D8DCB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40</xdr:row>
      <xdr:rowOff>15875</xdr:rowOff>
    </xdr:from>
    <xdr:ext cx="95250" cy="171450"/>
    <xdr:sp macro="" textlink="">
      <xdr:nvSpPr>
        <xdr:cNvPr id="2767" name="Text Box 18">
          <a:extLst>
            <a:ext uri="{FF2B5EF4-FFF2-40B4-BE49-F238E27FC236}">
              <a16:creationId xmlns:a16="http://schemas.microsoft.com/office/drawing/2014/main" id="{62F335A8-DE6C-4305-A16C-CE511E7F4D4E}"/>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68" name="Text Box 16">
          <a:extLst>
            <a:ext uri="{FF2B5EF4-FFF2-40B4-BE49-F238E27FC236}">
              <a16:creationId xmlns:a16="http://schemas.microsoft.com/office/drawing/2014/main" id="{7E36769B-0180-4B08-AB32-58802DD1C9D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69" name="Text Box 17">
          <a:extLst>
            <a:ext uri="{FF2B5EF4-FFF2-40B4-BE49-F238E27FC236}">
              <a16:creationId xmlns:a16="http://schemas.microsoft.com/office/drawing/2014/main" id="{D6FF7CCC-48C8-4AA7-ABD8-95D0F4E1AC5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70" name="Text Box 18">
          <a:extLst>
            <a:ext uri="{FF2B5EF4-FFF2-40B4-BE49-F238E27FC236}">
              <a16:creationId xmlns:a16="http://schemas.microsoft.com/office/drawing/2014/main" id="{6995809B-C568-44F2-B924-BDCB12DCD08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71" name="Text Box 19">
          <a:extLst>
            <a:ext uri="{FF2B5EF4-FFF2-40B4-BE49-F238E27FC236}">
              <a16:creationId xmlns:a16="http://schemas.microsoft.com/office/drawing/2014/main" id="{977B2DB1-253F-4EFD-9C27-8816B6EB858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40</xdr:row>
      <xdr:rowOff>0</xdr:rowOff>
    </xdr:from>
    <xdr:ext cx="95250" cy="171450"/>
    <xdr:sp macro="" textlink="">
      <xdr:nvSpPr>
        <xdr:cNvPr id="2772" name="Text Box 16">
          <a:extLst>
            <a:ext uri="{FF2B5EF4-FFF2-40B4-BE49-F238E27FC236}">
              <a16:creationId xmlns:a16="http://schemas.microsoft.com/office/drawing/2014/main" id="{744ADC8A-FD11-4418-A9A0-6F5656A7473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40</xdr:row>
      <xdr:rowOff>170392</xdr:rowOff>
    </xdr:from>
    <xdr:ext cx="95250" cy="213632"/>
    <xdr:sp macro="" textlink="">
      <xdr:nvSpPr>
        <xdr:cNvPr id="2773" name="Text Box 15">
          <a:extLst>
            <a:ext uri="{FF2B5EF4-FFF2-40B4-BE49-F238E27FC236}">
              <a16:creationId xmlns:a16="http://schemas.microsoft.com/office/drawing/2014/main" id="{DA6241DC-DB71-4714-875B-8540D4F908E1}"/>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448496"/>
    <xdr:sp macro="" textlink="">
      <xdr:nvSpPr>
        <xdr:cNvPr id="2774" name="Text Box 15">
          <a:extLst>
            <a:ext uri="{FF2B5EF4-FFF2-40B4-BE49-F238E27FC236}">
              <a16:creationId xmlns:a16="http://schemas.microsoft.com/office/drawing/2014/main" id="{B71684B8-C1A0-438E-93FB-B06BFB18272F}"/>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504825</xdr:rowOff>
    </xdr:from>
    <xdr:ext cx="95250" cy="442269"/>
    <xdr:sp macro="" textlink="">
      <xdr:nvSpPr>
        <xdr:cNvPr id="2775" name="Text Box 15">
          <a:extLst>
            <a:ext uri="{FF2B5EF4-FFF2-40B4-BE49-F238E27FC236}">
              <a16:creationId xmlns:a16="http://schemas.microsoft.com/office/drawing/2014/main" id="{1F25F833-F0E8-48ED-AA3D-5E32E2C32341}"/>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504825</xdr:rowOff>
    </xdr:from>
    <xdr:ext cx="95250" cy="442269"/>
    <xdr:sp macro="" textlink="">
      <xdr:nvSpPr>
        <xdr:cNvPr id="2776" name="Text Box 15">
          <a:extLst>
            <a:ext uri="{FF2B5EF4-FFF2-40B4-BE49-F238E27FC236}">
              <a16:creationId xmlns:a16="http://schemas.microsoft.com/office/drawing/2014/main" id="{310A7F38-DD00-4A1B-A630-CC123A2F8073}"/>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213632"/>
    <xdr:sp macro="" textlink="">
      <xdr:nvSpPr>
        <xdr:cNvPr id="2777" name="Text Box 15">
          <a:extLst>
            <a:ext uri="{FF2B5EF4-FFF2-40B4-BE49-F238E27FC236}">
              <a16:creationId xmlns:a16="http://schemas.microsoft.com/office/drawing/2014/main" id="{0FB69D71-2747-4F48-9AA7-55E0506200CD}"/>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444331"/>
    <xdr:sp macro="" textlink="">
      <xdr:nvSpPr>
        <xdr:cNvPr id="2778" name="Text Box 15">
          <a:extLst>
            <a:ext uri="{FF2B5EF4-FFF2-40B4-BE49-F238E27FC236}">
              <a16:creationId xmlns:a16="http://schemas.microsoft.com/office/drawing/2014/main" id="{517C63EA-0295-4B64-9171-2C63EFC0A5E9}"/>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40</xdr:row>
      <xdr:rowOff>170392</xdr:rowOff>
    </xdr:from>
    <xdr:ext cx="95250" cy="213632"/>
    <xdr:sp macro="" textlink="">
      <xdr:nvSpPr>
        <xdr:cNvPr id="2779" name="Text Box 15">
          <a:extLst>
            <a:ext uri="{FF2B5EF4-FFF2-40B4-BE49-F238E27FC236}">
              <a16:creationId xmlns:a16="http://schemas.microsoft.com/office/drawing/2014/main" id="{5A313F17-D1FD-44C1-B18F-58D62C2D1D9D}"/>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80" name="Text Box 16">
          <a:extLst>
            <a:ext uri="{FF2B5EF4-FFF2-40B4-BE49-F238E27FC236}">
              <a16:creationId xmlns:a16="http://schemas.microsoft.com/office/drawing/2014/main" id="{4B8F285F-B70A-4E73-BED4-A04E9C3AD6B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81" name="Text Box 17">
          <a:extLst>
            <a:ext uri="{FF2B5EF4-FFF2-40B4-BE49-F238E27FC236}">
              <a16:creationId xmlns:a16="http://schemas.microsoft.com/office/drawing/2014/main" id="{AAE73DD7-D378-4157-81E1-9AF3770E4C9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82" name="Text Box 18">
          <a:extLst>
            <a:ext uri="{FF2B5EF4-FFF2-40B4-BE49-F238E27FC236}">
              <a16:creationId xmlns:a16="http://schemas.microsoft.com/office/drawing/2014/main" id="{BF29F94C-AA33-4B63-8E06-ADD40F383BF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83" name="Text Box 19">
          <a:extLst>
            <a:ext uri="{FF2B5EF4-FFF2-40B4-BE49-F238E27FC236}">
              <a16:creationId xmlns:a16="http://schemas.microsoft.com/office/drawing/2014/main" id="{24127D01-D534-44E2-83A4-0D6E591F4B3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84" name="Text Box 16">
          <a:extLst>
            <a:ext uri="{FF2B5EF4-FFF2-40B4-BE49-F238E27FC236}">
              <a16:creationId xmlns:a16="http://schemas.microsoft.com/office/drawing/2014/main" id="{85732863-E4C7-41C1-BFAE-176F74D0326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85" name="Text Box 17">
          <a:extLst>
            <a:ext uri="{FF2B5EF4-FFF2-40B4-BE49-F238E27FC236}">
              <a16:creationId xmlns:a16="http://schemas.microsoft.com/office/drawing/2014/main" id="{72A546AC-3014-418E-9881-CDADD61803E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86" name="Text Box 18">
          <a:extLst>
            <a:ext uri="{FF2B5EF4-FFF2-40B4-BE49-F238E27FC236}">
              <a16:creationId xmlns:a16="http://schemas.microsoft.com/office/drawing/2014/main" id="{F083041F-DE9C-44C9-A1D5-DA9277B9C1D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87" name="Text Box 19">
          <a:extLst>
            <a:ext uri="{FF2B5EF4-FFF2-40B4-BE49-F238E27FC236}">
              <a16:creationId xmlns:a16="http://schemas.microsoft.com/office/drawing/2014/main" id="{7C53BA28-EC24-4478-89D7-93D85E49EF8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788" name="Text Box 16">
          <a:extLst>
            <a:ext uri="{FF2B5EF4-FFF2-40B4-BE49-F238E27FC236}">
              <a16:creationId xmlns:a16="http://schemas.microsoft.com/office/drawing/2014/main" id="{2D84B712-5062-42DB-84C2-F5D603779FF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789" name="Text Box 17">
          <a:extLst>
            <a:ext uri="{FF2B5EF4-FFF2-40B4-BE49-F238E27FC236}">
              <a16:creationId xmlns:a16="http://schemas.microsoft.com/office/drawing/2014/main" id="{09411808-584F-4CC2-BEED-F8F44FF2F81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790" name="Text Box 18">
          <a:extLst>
            <a:ext uri="{FF2B5EF4-FFF2-40B4-BE49-F238E27FC236}">
              <a16:creationId xmlns:a16="http://schemas.microsoft.com/office/drawing/2014/main" id="{6426E4C1-4FC0-4BF1-A14F-D8A4CBC29AA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791" name="Text Box 19">
          <a:extLst>
            <a:ext uri="{FF2B5EF4-FFF2-40B4-BE49-F238E27FC236}">
              <a16:creationId xmlns:a16="http://schemas.microsoft.com/office/drawing/2014/main" id="{67539081-EA85-4DBD-965E-E13864CFC66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42</xdr:row>
      <xdr:rowOff>504825</xdr:rowOff>
    </xdr:from>
    <xdr:ext cx="95250" cy="444014"/>
    <xdr:sp macro="" textlink="">
      <xdr:nvSpPr>
        <xdr:cNvPr id="2792" name="Text Box 15">
          <a:extLst>
            <a:ext uri="{FF2B5EF4-FFF2-40B4-BE49-F238E27FC236}">
              <a16:creationId xmlns:a16="http://schemas.microsoft.com/office/drawing/2014/main" id="{F8011CBA-A7E6-4F68-83CF-176196CCD36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93" name="Text Box 16">
          <a:extLst>
            <a:ext uri="{FF2B5EF4-FFF2-40B4-BE49-F238E27FC236}">
              <a16:creationId xmlns:a16="http://schemas.microsoft.com/office/drawing/2014/main" id="{42D0E925-BC46-45CB-A096-5DB68DCAD85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94" name="Text Box 17">
          <a:extLst>
            <a:ext uri="{FF2B5EF4-FFF2-40B4-BE49-F238E27FC236}">
              <a16:creationId xmlns:a16="http://schemas.microsoft.com/office/drawing/2014/main" id="{05E2F152-61B4-435F-B1D1-10921321CFA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95" name="Text Box 18">
          <a:extLst>
            <a:ext uri="{FF2B5EF4-FFF2-40B4-BE49-F238E27FC236}">
              <a16:creationId xmlns:a16="http://schemas.microsoft.com/office/drawing/2014/main" id="{4E54D32F-ADC5-4CB0-A38D-A7D51A137FD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796" name="Text Box 19">
          <a:extLst>
            <a:ext uri="{FF2B5EF4-FFF2-40B4-BE49-F238E27FC236}">
              <a16:creationId xmlns:a16="http://schemas.microsoft.com/office/drawing/2014/main" id="{A9B05BC7-3D70-4502-BBBE-C97A367C5D0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97" name="Text Box 16">
          <a:extLst>
            <a:ext uri="{FF2B5EF4-FFF2-40B4-BE49-F238E27FC236}">
              <a16:creationId xmlns:a16="http://schemas.microsoft.com/office/drawing/2014/main" id="{58C8B268-3E72-4F5B-84C8-52BD9CDB7A9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98" name="Text Box 17">
          <a:extLst>
            <a:ext uri="{FF2B5EF4-FFF2-40B4-BE49-F238E27FC236}">
              <a16:creationId xmlns:a16="http://schemas.microsoft.com/office/drawing/2014/main" id="{823EC8AB-6FCE-48C3-B9BB-38EC274F583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799" name="Text Box 18">
          <a:extLst>
            <a:ext uri="{FF2B5EF4-FFF2-40B4-BE49-F238E27FC236}">
              <a16:creationId xmlns:a16="http://schemas.microsoft.com/office/drawing/2014/main" id="{B84A8924-DCFF-4B5B-8E33-18A0222A2CB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0" name="Text Box 16">
          <a:extLst>
            <a:ext uri="{FF2B5EF4-FFF2-40B4-BE49-F238E27FC236}">
              <a16:creationId xmlns:a16="http://schemas.microsoft.com/office/drawing/2014/main" id="{EA700D8D-604D-4B30-B45F-DBFBC47B4F1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1" name="Text Box 17">
          <a:extLst>
            <a:ext uri="{FF2B5EF4-FFF2-40B4-BE49-F238E27FC236}">
              <a16:creationId xmlns:a16="http://schemas.microsoft.com/office/drawing/2014/main" id="{CD356793-379D-4B01-AB82-198E30F0DA8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2" name="Text Box 18">
          <a:extLst>
            <a:ext uri="{FF2B5EF4-FFF2-40B4-BE49-F238E27FC236}">
              <a16:creationId xmlns:a16="http://schemas.microsoft.com/office/drawing/2014/main" id="{FC810D8F-0B9F-457A-BCEF-BA907C592C1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3" name="Text Box 19">
          <a:extLst>
            <a:ext uri="{FF2B5EF4-FFF2-40B4-BE49-F238E27FC236}">
              <a16:creationId xmlns:a16="http://schemas.microsoft.com/office/drawing/2014/main" id="{D1E4DC2B-6294-46B1-BEEC-94948B5B814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4" name="Text Box 16">
          <a:extLst>
            <a:ext uri="{FF2B5EF4-FFF2-40B4-BE49-F238E27FC236}">
              <a16:creationId xmlns:a16="http://schemas.microsoft.com/office/drawing/2014/main" id="{567C5A12-6B8D-4224-AFB9-02A519B2B7F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5" name="Text Box 17">
          <a:extLst>
            <a:ext uri="{FF2B5EF4-FFF2-40B4-BE49-F238E27FC236}">
              <a16:creationId xmlns:a16="http://schemas.microsoft.com/office/drawing/2014/main" id="{0C4FEC1E-F7A1-4D70-BF23-7A4FA6D6BE1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6" name="Text Box 18">
          <a:extLst>
            <a:ext uri="{FF2B5EF4-FFF2-40B4-BE49-F238E27FC236}">
              <a16:creationId xmlns:a16="http://schemas.microsoft.com/office/drawing/2014/main" id="{E81E92A4-E4A2-434C-BAC2-6DE9C428EC9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07" name="Text Box 19">
          <a:extLst>
            <a:ext uri="{FF2B5EF4-FFF2-40B4-BE49-F238E27FC236}">
              <a16:creationId xmlns:a16="http://schemas.microsoft.com/office/drawing/2014/main" id="{B2D277C5-8825-4E1F-9BAA-624CE64B4DD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456743"/>
    <xdr:sp macro="" textlink="">
      <xdr:nvSpPr>
        <xdr:cNvPr id="2808" name="Text Box 15">
          <a:extLst>
            <a:ext uri="{FF2B5EF4-FFF2-40B4-BE49-F238E27FC236}">
              <a16:creationId xmlns:a16="http://schemas.microsoft.com/office/drawing/2014/main" id="{AD7FFCE6-9D99-4DE4-A104-B1B331E20486}"/>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504825</xdr:rowOff>
    </xdr:from>
    <xdr:ext cx="95250" cy="442269"/>
    <xdr:sp macro="" textlink="">
      <xdr:nvSpPr>
        <xdr:cNvPr id="2809" name="Text Box 15">
          <a:extLst>
            <a:ext uri="{FF2B5EF4-FFF2-40B4-BE49-F238E27FC236}">
              <a16:creationId xmlns:a16="http://schemas.microsoft.com/office/drawing/2014/main" id="{002CFAFA-2329-430A-A6D8-536569D997FB}"/>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40</xdr:row>
      <xdr:rowOff>504825</xdr:rowOff>
    </xdr:from>
    <xdr:ext cx="95250" cy="442269"/>
    <xdr:sp macro="" textlink="">
      <xdr:nvSpPr>
        <xdr:cNvPr id="2810" name="Text Box 15">
          <a:extLst>
            <a:ext uri="{FF2B5EF4-FFF2-40B4-BE49-F238E27FC236}">
              <a16:creationId xmlns:a16="http://schemas.microsoft.com/office/drawing/2014/main" id="{47136320-8EF1-4190-B429-4990FA3011DC}"/>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213632"/>
    <xdr:sp macro="" textlink="">
      <xdr:nvSpPr>
        <xdr:cNvPr id="2811" name="Text Box 15">
          <a:extLst>
            <a:ext uri="{FF2B5EF4-FFF2-40B4-BE49-F238E27FC236}">
              <a16:creationId xmlns:a16="http://schemas.microsoft.com/office/drawing/2014/main" id="{65A44950-1162-4AD1-A1CA-A7C2395C8EF9}"/>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40</xdr:row>
      <xdr:rowOff>504825</xdr:rowOff>
    </xdr:from>
    <xdr:ext cx="95250" cy="444331"/>
    <xdr:sp macro="" textlink="">
      <xdr:nvSpPr>
        <xdr:cNvPr id="2812" name="Text Box 15">
          <a:extLst>
            <a:ext uri="{FF2B5EF4-FFF2-40B4-BE49-F238E27FC236}">
              <a16:creationId xmlns:a16="http://schemas.microsoft.com/office/drawing/2014/main" id="{DD1AD90E-FC8B-476B-B564-4FCE63446CDF}"/>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40</xdr:row>
      <xdr:rowOff>504825</xdr:rowOff>
    </xdr:from>
    <xdr:ext cx="95250" cy="213632"/>
    <xdr:sp macro="" textlink="">
      <xdr:nvSpPr>
        <xdr:cNvPr id="2813" name="Text Box 15">
          <a:extLst>
            <a:ext uri="{FF2B5EF4-FFF2-40B4-BE49-F238E27FC236}">
              <a16:creationId xmlns:a16="http://schemas.microsoft.com/office/drawing/2014/main" id="{599B8BDC-62C0-49C8-BEF4-DC29A4DA7EA7}"/>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14" name="Text Box 16">
          <a:extLst>
            <a:ext uri="{FF2B5EF4-FFF2-40B4-BE49-F238E27FC236}">
              <a16:creationId xmlns:a16="http://schemas.microsoft.com/office/drawing/2014/main" id="{3AF0EBD9-5D6E-40A1-9E74-AAD7F805B6D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15" name="Text Box 17">
          <a:extLst>
            <a:ext uri="{FF2B5EF4-FFF2-40B4-BE49-F238E27FC236}">
              <a16:creationId xmlns:a16="http://schemas.microsoft.com/office/drawing/2014/main" id="{93F75A0C-84C5-4B59-A0E4-5D408327C99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16" name="Text Box 18">
          <a:extLst>
            <a:ext uri="{FF2B5EF4-FFF2-40B4-BE49-F238E27FC236}">
              <a16:creationId xmlns:a16="http://schemas.microsoft.com/office/drawing/2014/main" id="{5D98FF1B-34D6-41D2-B341-27993609441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17" name="Text Box 19">
          <a:extLst>
            <a:ext uri="{FF2B5EF4-FFF2-40B4-BE49-F238E27FC236}">
              <a16:creationId xmlns:a16="http://schemas.microsoft.com/office/drawing/2014/main" id="{153CEADB-C5DC-48D5-BB2E-FD15392ADCB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18" name="Text Box 16">
          <a:extLst>
            <a:ext uri="{FF2B5EF4-FFF2-40B4-BE49-F238E27FC236}">
              <a16:creationId xmlns:a16="http://schemas.microsoft.com/office/drawing/2014/main" id="{491EE480-249F-4C59-99A0-919F4470037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19" name="Text Box 17">
          <a:extLst>
            <a:ext uri="{FF2B5EF4-FFF2-40B4-BE49-F238E27FC236}">
              <a16:creationId xmlns:a16="http://schemas.microsoft.com/office/drawing/2014/main" id="{D486C07E-C10F-4AFD-9B6A-1E75381E2B7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20" name="Text Box 18">
          <a:extLst>
            <a:ext uri="{FF2B5EF4-FFF2-40B4-BE49-F238E27FC236}">
              <a16:creationId xmlns:a16="http://schemas.microsoft.com/office/drawing/2014/main" id="{F41162CE-314E-40C7-80E9-291C8126E28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21" name="Text Box 19">
          <a:extLst>
            <a:ext uri="{FF2B5EF4-FFF2-40B4-BE49-F238E27FC236}">
              <a16:creationId xmlns:a16="http://schemas.microsoft.com/office/drawing/2014/main" id="{D884D22F-49CA-489A-9802-E097A504C04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822" name="Text Box 16">
          <a:extLst>
            <a:ext uri="{FF2B5EF4-FFF2-40B4-BE49-F238E27FC236}">
              <a16:creationId xmlns:a16="http://schemas.microsoft.com/office/drawing/2014/main" id="{B19A58AC-8B8B-4450-99D0-B730A4C4218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823" name="Text Box 17">
          <a:extLst>
            <a:ext uri="{FF2B5EF4-FFF2-40B4-BE49-F238E27FC236}">
              <a16:creationId xmlns:a16="http://schemas.microsoft.com/office/drawing/2014/main" id="{AC03FD42-B211-4316-AB5D-B0632E01AEC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824" name="Text Box 18">
          <a:extLst>
            <a:ext uri="{FF2B5EF4-FFF2-40B4-BE49-F238E27FC236}">
              <a16:creationId xmlns:a16="http://schemas.microsoft.com/office/drawing/2014/main" id="{4D9858AD-C340-4329-93A2-022F9256E3F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0</xdr:rowOff>
    </xdr:from>
    <xdr:ext cx="95250" cy="171450"/>
    <xdr:sp macro="" textlink="">
      <xdr:nvSpPr>
        <xdr:cNvPr id="2825" name="Text Box 19">
          <a:extLst>
            <a:ext uri="{FF2B5EF4-FFF2-40B4-BE49-F238E27FC236}">
              <a16:creationId xmlns:a16="http://schemas.microsoft.com/office/drawing/2014/main" id="{C4CA7200-1B61-4462-933D-CD162193619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42</xdr:row>
      <xdr:rowOff>504825</xdr:rowOff>
    </xdr:from>
    <xdr:ext cx="95250" cy="444014"/>
    <xdr:sp macro="" textlink="">
      <xdr:nvSpPr>
        <xdr:cNvPr id="2826" name="Text Box 15">
          <a:extLst>
            <a:ext uri="{FF2B5EF4-FFF2-40B4-BE49-F238E27FC236}">
              <a16:creationId xmlns:a16="http://schemas.microsoft.com/office/drawing/2014/main" id="{56480626-D716-4D88-BD57-ACFE22366324}"/>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27" name="Text Box 16">
          <a:extLst>
            <a:ext uri="{FF2B5EF4-FFF2-40B4-BE49-F238E27FC236}">
              <a16:creationId xmlns:a16="http://schemas.microsoft.com/office/drawing/2014/main" id="{A5A56C07-FF21-4E1D-9451-2D86C8D4172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28" name="Text Box 17">
          <a:extLst>
            <a:ext uri="{FF2B5EF4-FFF2-40B4-BE49-F238E27FC236}">
              <a16:creationId xmlns:a16="http://schemas.microsoft.com/office/drawing/2014/main" id="{367F0471-6037-48D3-B836-BE243D19463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29" name="Text Box 18">
          <a:extLst>
            <a:ext uri="{FF2B5EF4-FFF2-40B4-BE49-F238E27FC236}">
              <a16:creationId xmlns:a16="http://schemas.microsoft.com/office/drawing/2014/main" id="{FB648CAE-163D-45EE-862B-61170EA765D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30" name="Text Box 19">
          <a:extLst>
            <a:ext uri="{FF2B5EF4-FFF2-40B4-BE49-F238E27FC236}">
              <a16:creationId xmlns:a16="http://schemas.microsoft.com/office/drawing/2014/main" id="{A93E09D1-6352-4075-BB9D-C80D8E4477E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42</xdr:row>
      <xdr:rowOff>504825</xdr:rowOff>
    </xdr:from>
    <xdr:ext cx="95250" cy="442269"/>
    <xdr:sp macro="" textlink="">
      <xdr:nvSpPr>
        <xdr:cNvPr id="2831" name="Text Box 15">
          <a:extLst>
            <a:ext uri="{FF2B5EF4-FFF2-40B4-BE49-F238E27FC236}">
              <a16:creationId xmlns:a16="http://schemas.microsoft.com/office/drawing/2014/main" id="{F2FA7A70-EEBF-4E04-A377-7C54F745E94E}"/>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32" name="Text Box 16">
          <a:extLst>
            <a:ext uri="{FF2B5EF4-FFF2-40B4-BE49-F238E27FC236}">
              <a16:creationId xmlns:a16="http://schemas.microsoft.com/office/drawing/2014/main" id="{F098900C-F7E3-4A05-B380-50F6C35D780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33" name="Text Box 17">
          <a:extLst>
            <a:ext uri="{FF2B5EF4-FFF2-40B4-BE49-F238E27FC236}">
              <a16:creationId xmlns:a16="http://schemas.microsoft.com/office/drawing/2014/main" id="{C7265244-8945-4CA3-BAC8-A3313FAECA3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34" name="Text Box 18">
          <a:extLst>
            <a:ext uri="{FF2B5EF4-FFF2-40B4-BE49-F238E27FC236}">
              <a16:creationId xmlns:a16="http://schemas.microsoft.com/office/drawing/2014/main" id="{5CE46923-DD54-45DB-891C-A6A37C9C345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35" name="Text Box 16">
          <a:extLst>
            <a:ext uri="{FF2B5EF4-FFF2-40B4-BE49-F238E27FC236}">
              <a16:creationId xmlns:a16="http://schemas.microsoft.com/office/drawing/2014/main" id="{979D00C5-B3F0-43FB-80E3-A0D9ACE09BA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36" name="Text Box 17">
          <a:extLst>
            <a:ext uri="{FF2B5EF4-FFF2-40B4-BE49-F238E27FC236}">
              <a16:creationId xmlns:a16="http://schemas.microsoft.com/office/drawing/2014/main" id="{E96B9E07-2E50-441B-B070-483168642D4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37" name="Text Box 18">
          <a:extLst>
            <a:ext uri="{FF2B5EF4-FFF2-40B4-BE49-F238E27FC236}">
              <a16:creationId xmlns:a16="http://schemas.microsoft.com/office/drawing/2014/main" id="{65F7ECA6-5003-4B58-8F6F-2C659FA786E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38" name="Text Box 19">
          <a:extLst>
            <a:ext uri="{FF2B5EF4-FFF2-40B4-BE49-F238E27FC236}">
              <a16:creationId xmlns:a16="http://schemas.microsoft.com/office/drawing/2014/main" id="{4BA17647-44D7-40F7-B3D3-978E8DECF99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39" name="Text Box 16">
          <a:extLst>
            <a:ext uri="{FF2B5EF4-FFF2-40B4-BE49-F238E27FC236}">
              <a16:creationId xmlns:a16="http://schemas.microsoft.com/office/drawing/2014/main" id="{A50A6B9B-FF86-48E7-9A99-C4A9272B7C8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40" name="Text Box 17">
          <a:extLst>
            <a:ext uri="{FF2B5EF4-FFF2-40B4-BE49-F238E27FC236}">
              <a16:creationId xmlns:a16="http://schemas.microsoft.com/office/drawing/2014/main" id="{1A449208-272D-48C0-ABBA-6221D2EE762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41" name="Text Box 18">
          <a:extLst>
            <a:ext uri="{FF2B5EF4-FFF2-40B4-BE49-F238E27FC236}">
              <a16:creationId xmlns:a16="http://schemas.microsoft.com/office/drawing/2014/main" id="{3EEACE26-C85A-4D22-BF31-31BDF60C3E9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44</xdr:row>
      <xdr:rowOff>170392</xdr:rowOff>
    </xdr:from>
    <xdr:ext cx="95250" cy="213632"/>
    <xdr:sp macro="" textlink="">
      <xdr:nvSpPr>
        <xdr:cNvPr id="2842" name="Text Box 15">
          <a:extLst>
            <a:ext uri="{FF2B5EF4-FFF2-40B4-BE49-F238E27FC236}">
              <a16:creationId xmlns:a16="http://schemas.microsoft.com/office/drawing/2014/main" id="{AEB3F171-C214-4AFC-BDB0-FE2D2B0B0FD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43" name="Text Box 16">
          <a:extLst>
            <a:ext uri="{FF2B5EF4-FFF2-40B4-BE49-F238E27FC236}">
              <a16:creationId xmlns:a16="http://schemas.microsoft.com/office/drawing/2014/main" id="{5FB2B342-4A1B-4047-8BFE-2167CF79BE7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44" name="Text Box 17">
          <a:extLst>
            <a:ext uri="{FF2B5EF4-FFF2-40B4-BE49-F238E27FC236}">
              <a16:creationId xmlns:a16="http://schemas.microsoft.com/office/drawing/2014/main" id="{4BCDF5A3-56E9-4397-8C0F-95752003E38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45" name="Text Box 18">
          <a:extLst>
            <a:ext uri="{FF2B5EF4-FFF2-40B4-BE49-F238E27FC236}">
              <a16:creationId xmlns:a16="http://schemas.microsoft.com/office/drawing/2014/main" id="{3E5BB214-7905-4715-88E9-C92E1679C4D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46" name="Text Box 19">
          <a:extLst>
            <a:ext uri="{FF2B5EF4-FFF2-40B4-BE49-F238E27FC236}">
              <a16:creationId xmlns:a16="http://schemas.microsoft.com/office/drawing/2014/main" id="{7A6BBD48-7799-44E3-9627-BE4159E7FCD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47" name="Text Box 16">
          <a:extLst>
            <a:ext uri="{FF2B5EF4-FFF2-40B4-BE49-F238E27FC236}">
              <a16:creationId xmlns:a16="http://schemas.microsoft.com/office/drawing/2014/main" id="{85410CA5-917A-4C2B-A16D-B80324037F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48" name="Text Box 17">
          <a:extLst>
            <a:ext uri="{FF2B5EF4-FFF2-40B4-BE49-F238E27FC236}">
              <a16:creationId xmlns:a16="http://schemas.microsoft.com/office/drawing/2014/main" id="{853BC0D2-3CC9-47B0-8BDC-C0EEEBEB4C3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49" name="Text Box 18">
          <a:extLst>
            <a:ext uri="{FF2B5EF4-FFF2-40B4-BE49-F238E27FC236}">
              <a16:creationId xmlns:a16="http://schemas.microsoft.com/office/drawing/2014/main" id="{9A347872-D25D-4D24-8D51-9398A1F182E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50" name="Text Box 19">
          <a:extLst>
            <a:ext uri="{FF2B5EF4-FFF2-40B4-BE49-F238E27FC236}">
              <a16:creationId xmlns:a16="http://schemas.microsoft.com/office/drawing/2014/main" id="{31E497B0-9D69-4931-B2FD-264EA51D3D5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2851" name="Text Box 16">
          <a:extLst>
            <a:ext uri="{FF2B5EF4-FFF2-40B4-BE49-F238E27FC236}">
              <a16:creationId xmlns:a16="http://schemas.microsoft.com/office/drawing/2014/main" id="{B4116085-AAA1-4B74-90D1-4EABEA14F021}"/>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2852" name="Text Box 17">
          <a:extLst>
            <a:ext uri="{FF2B5EF4-FFF2-40B4-BE49-F238E27FC236}">
              <a16:creationId xmlns:a16="http://schemas.microsoft.com/office/drawing/2014/main" id="{A584C490-3D7B-4139-BC38-254E7F6A95D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2853" name="Text Box 18">
          <a:extLst>
            <a:ext uri="{FF2B5EF4-FFF2-40B4-BE49-F238E27FC236}">
              <a16:creationId xmlns:a16="http://schemas.microsoft.com/office/drawing/2014/main" id="{9572B1DB-4A0C-4942-8720-50261741471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41</xdr:row>
      <xdr:rowOff>0</xdr:rowOff>
    </xdr:from>
    <xdr:ext cx="95250" cy="171450"/>
    <xdr:sp macro="" textlink="">
      <xdr:nvSpPr>
        <xdr:cNvPr id="2854" name="Text Box 19">
          <a:extLst>
            <a:ext uri="{FF2B5EF4-FFF2-40B4-BE49-F238E27FC236}">
              <a16:creationId xmlns:a16="http://schemas.microsoft.com/office/drawing/2014/main" id="{334311D2-E6D2-4B07-BD61-A25833BF9A0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42</xdr:row>
      <xdr:rowOff>504825</xdr:rowOff>
    </xdr:from>
    <xdr:ext cx="95250" cy="444014"/>
    <xdr:sp macro="" textlink="">
      <xdr:nvSpPr>
        <xdr:cNvPr id="2855" name="Text Box 15">
          <a:extLst>
            <a:ext uri="{FF2B5EF4-FFF2-40B4-BE49-F238E27FC236}">
              <a16:creationId xmlns:a16="http://schemas.microsoft.com/office/drawing/2014/main" id="{267DE68C-0242-43AB-9B2F-E7C510222F6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56" name="Text Box 16">
          <a:extLst>
            <a:ext uri="{FF2B5EF4-FFF2-40B4-BE49-F238E27FC236}">
              <a16:creationId xmlns:a16="http://schemas.microsoft.com/office/drawing/2014/main" id="{DE7F601A-947B-4C84-B589-2429AFD3DF6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57" name="Text Box 17">
          <a:extLst>
            <a:ext uri="{FF2B5EF4-FFF2-40B4-BE49-F238E27FC236}">
              <a16:creationId xmlns:a16="http://schemas.microsoft.com/office/drawing/2014/main" id="{FDA95DBA-BD1A-453D-9F6D-91748DE10F2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58" name="Text Box 18">
          <a:extLst>
            <a:ext uri="{FF2B5EF4-FFF2-40B4-BE49-F238E27FC236}">
              <a16:creationId xmlns:a16="http://schemas.microsoft.com/office/drawing/2014/main" id="{F50C2326-C843-414E-84A4-C51B12E40B6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0</xdr:rowOff>
    </xdr:from>
    <xdr:ext cx="95250" cy="171450"/>
    <xdr:sp macro="" textlink="">
      <xdr:nvSpPr>
        <xdr:cNvPr id="2859" name="Text Box 19">
          <a:extLst>
            <a:ext uri="{FF2B5EF4-FFF2-40B4-BE49-F238E27FC236}">
              <a16:creationId xmlns:a16="http://schemas.microsoft.com/office/drawing/2014/main" id="{9C741AAC-B45C-4E01-AE27-22202A341A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60" name="Text Box 16">
          <a:extLst>
            <a:ext uri="{FF2B5EF4-FFF2-40B4-BE49-F238E27FC236}">
              <a16:creationId xmlns:a16="http://schemas.microsoft.com/office/drawing/2014/main" id="{ED43533A-7D48-4082-B8FF-05ED42F7900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0</xdr:rowOff>
    </xdr:from>
    <xdr:ext cx="95250" cy="171450"/>
    <xdr:sp macro="" textlink="">
      <xdr:nvSpPr>
        <xdr:cNvPr id="2861" name="Text Box 17">
          <a:extLst>
            <a:ext uri="{FF2B5EF4-FFF2-40B4-BE49-F238E27FC236}">
              <a16:creationId xmlns:a16="http://schemas.microsoft.com/office/drawing/2014/main" id="{F432460B-CF5E-4169-9E75-FCD1229C61B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44</xdr:row>
      <xdr:rowOff>15875</xdr:rowOff>
    </xdr:from>
    <xdr:ext cx="95250" cy="171450"/>
    <xdr:sp macro="" textlink="">
      <xdr:nvSpPr>
        <xdr:cNvPr id="2862" name="Text Box 18">
          <a:extLst>
            <a:ext uri="{FF2B5EF4-FFF2-40B4-BE49-F238E27FC236}">
              <a16:creationId xmlns:a16="http://schemas.microsoft.com/office/drawing/2014/main" id="{08DBFA39-E708-453D-B0B6-4DB44FE6F45D}"/>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63" name="Text Box 16">
          <a:extLst>
            <a:ext uri="{FF2B5EF4-FFF2-40B4-BE49-F238E27FC236}">
              <a16:creationId xmlns:a16="http://schemas.microsoft.com/office/drawing/2014/main" id="{1969233D-4CFD-4B2A-BAEF-2968F2A6166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64" name="Text Box 17">
          <a:extLst>
            <a:ext uri="{FF2B5EF4-FFF2-40B4-BE49-F238E27FC236}">
              <a16:creationId xmlns:a16="http://schemas.microsoft.com/office/drawing/2014/main" id="{9510CC1A-CA6F-497B-97CA-27E7EE9FBF1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65" name="Text Box 18">
          <a:extLst>
            <a:ext uri="{FF2B5EF4-FFF2-40B4-BE49-F238E27FC236}">
              <a16:creationId xmlns:a16="http://schemas.microsoft.com/office/drawing/2014/main" id="{1362AF0C-B8E8-4A90-B8F8-01B856ACF0C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66" name="Text Box 19">
          <a:extLst>
            <a:ext uri="{FF2B5EF4-FFF2-40B4-BE49-F238E27FC236}">
              <a16:creationId xmlns:a16="http://schemas.microsoft.com/office/drawing/2014/main" id="{6A8A5A1B-2711-4F5C-AD4E-6D19FDC4DC5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44</xdr:row>
      <xdr:rowOff>0</xdr:rowOff>
    </xdr:from>
    <xdr:ext cx="95250" cy="171450"/>
    <xdr:sp macro="" textlink="">
      <xdr:nvSpPr>
        <xdr:cNvPr id="2867" name="Text Box 16">
          <a:extLst>
            <a:ext uri="{FF2B5EF4-FFF2-40B4-BE49-F238E27FC236}">
              <a16:creationId xmlns:a16="http://schemas.microsoft.com/office/drawing/2014/main" id="{EEF2A8CD-DF5F-4C35-9709-592D0591463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44</xdr:row>
      <xdr:rowOff>170392</xdr:rowOff>
    </xdr:from>
    <xdr:ext cx="95250" cy="213632"/>
    <xdr:sp macro="" textlink="">
      <xdr:nvSpPr>
        <xdr:cNvPr id="2868" name="Text Box 15">
          <a:extLst>
            <a:ext uri="{FF2B5EF4-FFF2-40B4-BE49-F238E27FC236}">
              <a16:creationId xmlns:a16="http://schemas.microsoft.com/office/drawing/2014/main" id="{A28B6FE7-43C8-417D-8ED7-0869B7E19CA6}"/>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48496"/>
    <xdr:sp macro="" textlink="">
      <xdr:nvSpPr>
        <xdr:cNvPr id="2869" name="Text Box 15">
          <a:extLst>
            <a:ext uri="{FF2B5EF4-FFF2-40B4-BE49-F238E27FC236}">
              <a16:creationId xmlns:a16="http://schemas.microsoft.com/office/drawing/2014/main" id="{30A09579-AC9E-4EC1-A2DE-7E678D0FD38A}"/>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504825</xdr:rowOff>
    </xdr:from>
    <xdr:ext cx="95250" cy="442269"/>
    <xdr:sp macro="" textlink="">
      <xdr:nvSpPr>
        <xdr:cNvPr id="2870" name="Text Box 15">
          <a:extLst>
            <a:ext uri="{FF2B5EF4-FFF2-40B4-BE49-F238E27FC236}">
              <a16:creationId xmlns:a16="http://schemas.microsoft.com/office/drawing/2014/main" id="{8943C15E-2906-4ADA-B686-7FBF7F6897AF}"/>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504825</xdr:rowOff>
    </xdr:from>
    <xdr:ext cx="95250" cy="442269"/>
    <xdr:sp macro="" textlink="">
      <xdr:nvSpPr>
        <xdr:cNvPr id="2871" name="Text Box 15">
          <a:extLst>
            <a:ext uri="{FF2B5EF4-FFF2-40B4-BE49-F238E27FC236}">
              <a16:creationId xmlns:a16="http://schemas.microsoft.com/office/drawing/2014/main" id="{EAE471F7-68D9-47BC-A7AD-A50697D7BC6E}"/>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213632"/>
    <xdr:sp macro="" textlink="">
      <xdr:nvSpPr>
        <xdr:cNvPr id="2872" name="Text Box 15">
          <a:extLst>
            <a:ext uri="{FF2B5EF4-FFF2-40B4-BE49-F238E27FC236}">
              <a16:creationId xmlns:a16="http://schemas.microsoft.com/office/drawing/2014/main" id="{C7D6E62A-5F56-4371-810E-2F5D4A0945A2}"/>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44331"/>
    <xdr:sp macro="" textlink="">
      <xdr:nvSpPr>
        <xdr:cNvPr id="2873" name="Text Box 15">
          <a:extLst>
            <a:ext uri="{FF2B5EF4-FFF2-40B4-BE49-F238E27FC236}">
              <a16:creationId xmlns:a16="http://schemas.microsoft.com/office/drawing/2014/main" id="{AAB36B82-5557-4A71-B554-539EF83606E1}"/>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44</xdr:row>
      <xdr:rowOff>170392</xdr:rowOff>
    </xdr:from>
    <xdr:ext cx="95250" cy="213632"/>
    <xdr:sp macro="" textlink="">
      <xdr:nvSpPr>
        <xdr:cNvPr id="2874" name="Text Box 15">
          <a:extLst>
            <a:ext uri="{FF2B5EF4-FFF2-40B4-BE49-F238E27FC236}">
              <a16:creationId xmlns:a16="http://schemas.microsoft.com/office/drawing/2014/main" id="{E6C116F8-E0D7-4886-AD56-B013C463555D}"/>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75" name="Text Box 16">
          <a:extLst>
            <a:ext uri="{FF2B5EF4-FFF2-40B4-BE49-F238E27FC236}">
              <a16:creationId xmlns:a16="http://schemas.microsoft.com/office/drawing/2014/main" id="{82F1A8D8-1FDE-41EE-A84F-CA4A4E502DE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76" name="Text Box 17">
          <a:extLst>
            <a:ext uri="{FF2B5EF4-FFF2-40B4-BE49-F238E27FC236}">
              <a16:creationId xmlns:a16="http://schemas.microsoft.com/office/drawing/2014/main" id="{60AAABE1-2D38-40C6-A1EA-CCD21435E45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77" name="Text Box 18">
          <a:extLst>
            <a:ext uri="{FF2B5EF4-FFF2-40B4-BE49-F238E27FC236}">
              <a16:creationId xmlns:a16="http://schemas.microsoft.com/office/drawing/2014/main" id="{F7EB504D-6520-48DC-A620-3D17120C446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78" name="Text Box 19">
          <a:extLst>
            <a:ext uri="{FF2B5EF4-FFF2-40B4-BE49-F238E27FC236}">
              <a16:creationId xmlns:a16="http://schemas.microsoft.com/office/drawing/2014/main" id="{7C89BCBE-B5A4-448A-A36C-CBC41D5E00A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79" name="Text Box 16">
          <a:extLst>
            <a:ext uri="{FF2B5EF4-FFF2-40B4-BE49-F238E27FC236}">
              <a16:creationId xmlns:a16="http://schemas.microsoft.com/office/drawing/2014/main" id="{6D8D1E37-C9B2-4B14-B420-8C44115B82E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80" name="Text Box 17">
          <a:extLst>
            <a:ext uri="{FF2B5EF4-FFF2-40B4-BE49-F238E27FC236}">
              <a16:creationId xmlns:a16="http://schemas.microsoft.com/office/drawing/2014/main" id="{593DED63-282A-4A02-9C97-1A5AE24671C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81" name="Text Box 18">
          <a:extLst>
            <a:ext uri="{FF2B5EF4-FFF2-40B4-BE49-F238E27FC236}">
              <a16:creationId xmlns:a16="http://schemas.microsoft.com/office/drawing/2014/main" id="{6C199D2E-1CDB-485E-8C7B-1D94E1F253A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82" name="Text Box 19">
          <a:extLst>
            <a:ext uri="{FF2B5EF4-FFF2-40B4-BE49-F238E27FC236}">
              <a16:creationId xmlns:a16="http://schemas.microsoft.com/office/drawing/2014/main" id="{B80A95A6-2064-497F-BFF8-31AA7741821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883" name="Text Box 16">
          <a:extLst>
            <a:ext uri="{FF2B5EF4-FFF2-40B4-BE49-F238E27FC236}">
              <a16:creationId xmlns:a16="http://schemas.microsoft.com/office/drawing/2014/main" id="{355087B6-109A-4F60-BE2B-33C6D161FD5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884" name="Text Box 17">
          <a:extLst>
            <a:ext uri="{FF2B5EF4-FFF2-40B4-BE49-F238E27FC236}">
              <a16:creationId xmlns:a16="http://schemas.microsoft.com/office/drawing/2014/main" id="{436D80C8-2C53-499C-83BD-FA88D95DCCA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885" name="Text Box 18">
          <a:extLst>
            <a:ext uri="{FF2B5EF4-FFF2-40B4-BE49-F238E27FC236}">
              <a16:creationId xmlns:a16="http://schemas.microsoft.com/office/drawing/2014/main" id="{F9DDE7C4-7C1C-45A7-B2F3-545501CC0B4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886" name="Text Box 19">
          <a:extLst>
            <a:ext uri="{FF2B5EF4-FFF2-40B4-BE49-F238E27FC236}">
              <a16:creationId xmlns:a16="http://schemas.microsoft.com/office/drawing/2014/main" id="{D7F3E737-030F-43D1-B732-F7DEBAAD6CF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46</xdr:row>
      <xdr:rowOff>504825</xdr:rowOff>
    </xdr:from>
    <xdr:ext cx="95250" cy="444014"/>
    <xdr:sp macro="" textlink="">
      <xdr:nvSpPr>
        <xdr:cNvPr id="2887" name="Text Box 15">
          <a:extLst>
            <a:ext uri="{FF2B5EF4-FFF2-40B4-BE49-F238E27FC236}">
              <a16:creationId xmlns:a16="http://schemas.microsoft.com/office/drawing/2014/main" id="{E7B3A6C4-2193-45C6-A62F-B104E6C6F01E}"/>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88" name="Text Box 16">
          <a:extLst>
            <a:ext uri="{FF2B5EF4-FFF2-40B4-BE49-F238E27FC236}">
              <a16:creationId xmlns:a16="http://schemas.microsoft.com/office/drawing/2014/main" id="{A4D766A2-B8B0-4C93-B377-CEA22C3046F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89" name="Text Box 17">
          <a:extLst>
            <a:ext uri="{FF2B5EF4-FFF2-40B4-BE49-F238E27FC236}">
              <a16:creationId xmlns:a16="http://schemas.microsoft.com/office/drawing/2014/main" id="{D12E5C23-8B8D-4E44-8D5D-8B41025CEC1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90" name="Text Box 18">
          <a:extLst>
            <a:ext uri="{FF2B5EF4-FFF2-40B4-BE49-F238E27FC236}">
              <a16:creationId xmlns:a16="http://schemas.microsoft.com/office/drawing/2014/main" id="{9BF026BF-B7D1-484D-B8F4-D3B05463C82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891" name="Text Box 19">
          <a:extLst>
            <a:ext uri="{FF2B5EF4-FFF2-40B4-BE49-F238E27FC236}">
              <a16:creationId xmlns:a16="http://schemas.microsoft.com/office/drawing/2014/main" id="{FE115078-4315-4DED-8B4F-31DC300581A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92" name="Text Box 16">
          <a:extLst>
            <a:ext uri="{FF2B5EF4-FFF2-40B4-BE49-F238E27FC236}">
              <a16:creationId xmlns:a16="http://schemas.microsoft.com/office/drawing/2014/main" id="{3BDCA37C-3881-4348-B9D4-C613F74F4BF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93" name="Text Box 17">
          <a:extLst>
            <a:ext uri="{FF2B5EF4-FFF2-40B4-BE49-F238E27FC236}">
              <a16:creationId xmlns:a16="http://schemas.microsoft.com/office/drawing/2014/main" id="{DCE26F8F-E863-40E5-A5E4-38607D42C14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894" name="Text Box 18">
          <a:extLst>
            <a:ext uri="{FF2B5EF4-FFF2-40B4-BE49-F238E27FC236}">
              <a16:creationId xmlns:a16="http://schemas.microsoft.com/office/drawing/2014/main" id="{A75876A6-3F2E-4A7C-8D4F-5F931A8CE24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895" name="Text Box 16">
          <a:extLst>
            <a:ext uri="{FF2B5EF4-FFF2-40B4-BE49-F238E27FC236}">
              <a16:creationId xmlns:a16="http://schemas.microsoft.com/office/drawing/2014/main" id="{549D85A5-65AB-454E-81D0-05C635F00A6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896" name="Text Box 17">
          <a:extLst>
            <a:ext uri="{FF2B5EF4-FFF2-40B4-BE49-F238E27FC236}">
              <a16:creationId xmlns:a16="http://schemas.microsoft.com/office/drawing/2014/main" id="{844EB94A-DB07-40CF-8775-09ED44121ED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897" name="Text Box 18">
          <a:extLst>
            <a:ext uri="{FF2B5EF4-FFF2-40B4-BE49-F238E27FC236}">
              <a16:creationId xmlns:a16="http://schemas.microsoft.com/office/drawing/2014/main" id="{46F99CD3-382A-4FC7-8CE3-E57A41B2631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898" name="Text Box 19">
          <a:extLst>
            <a:ext uri="{FF2B5EF4-FFF2-40B4-BE49-F238E27FC236}">
              <a16:creationId xmlns:a16="http://schemas.microsoft.com/office/drawing/2014/main" id="{63B622A7-87ED-4145-B414-7836779D7B8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899" name="Text Box 16">
          <a:extLst>
            <a:ext uri="{FF2B5EF4-FFF2-40B4-BE49-F238E27FC236}">
              <a16:creationId xmlns:a16="http://schemas.microsoft.com/office/drawing/2014/main" id="{03AA7EB5-69FD-4436-8939-3154656108E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00" name="Text Box 17">
          <a:extLst>
            <a:ext uri="{FF2B5EF4-FFF2-40B4-BE49-F238E27FC236}">
              <a16:creationId xmlns:a16="http://schemas.microsoft.com/office/drawing/2014/main" id="{1A96D203-A50C-4CF3-9F89-7D782AE209A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01" name="Text Box 18">
          <a:extLst>
            <a:ext uri="{FF2B5EF4-FFF2-40B4-BE49-F238E27FC236}">
              <a16:creationId xmlns:a16="http://schemas.microsoft.com/office/drawing/2014/main" id="{805FE468-B4AC-41EB-9EE5-BE15E1FAA25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02" name="Text Box 19">
          <a:extLst>
            <a:ext uri="{FF2B5EF4-FFF2-40B4-BE49-F238E27FC236}">
              <a16:creationId xmlns:a16="http://schemas.microsoft.com/office/drawing/2014/main" id="{0CF40BEE-8A62-4837-B327-2A990630DAE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56743"/>
    <xdr:sp macro="" textlink="">
      <xdr:nvSpPr>
        <xdr:cNvPr id="2903" name="Text Box 15">
          <a:extLst>
            <a:ext uri="{FF2B5EF4-FFF2-40B4-BE49-F238E27FC236}">
              <a16:creationId xmlns:a16="http://schemas.microsoft.com/office/drawing/2014/main" id="{A7E1DBB6-1B68-437E-A138-4BB97CD628A3}"/>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504825</xdr:rowOff>
    </xdr:from>
    <xdr:ext cx="95250" cy="442269"/>
    <xdr:sp macro="" textlink="">
      <xdr:nvSpPr>
        <xdr:cNvPr id="2904" name="Text Box 15">
          <a:extLst>
            <a:ext uri="{FF2B5EF4-FFF2-40B4-BE49-F238E27FC236}">
              <a16:creationId xmlns:a16="http://schemas.microsoft.com/office/drawing/2014/main" id="{E1787B72-318D-4284-8E3A-D2F629D349E3}"/>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44</xdr:row>
      <xdr:rowOff>504825</xdr:rowOff>
    </xdr:from>
    <xdr:ext cx="95250" cy="442269"/>
    <xdr:sp macro="" textlink="">
      <xdr:nvSpPr>
        <xdr:cNvPr id="2905" name="Text Box 15">
          <a:extLst>
            <a:ext uri="{FF2B5EF4-FFF2-40B4-BE49-F238E27FC236}">
              <a16:creationId xmlns:a16="http://schemas.microsoft.com/office/drawing/2014/main" id="{100E7B44-27B5-4E60-949B-1020C8B934C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213632"/>
    <xdr:sp macro="" textlink="">
      <xdr:nvSpPr>
        <xdr:cNvPr id="2906" name="Text Box 15">
          <a:extLst>
            <a:ext uri="{FF2B5EF4-FFF2-40B4-BE49-F238E27FC236}">
              <a16:creationId xmlns:a16="http://schemas.microsoft.com/office/drawing/2014/main" id="{D614B1BC-0B15-424A-8DD3-681815D567B0}"/>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44</xdr:row>
      <xdr:rowOff>504825</xdr:rowOff>
    </xdr:from>
    <xdr:ext cx="95250" cy="444331"/>
    <xdr:sp macro="" textlink="">
      <xdr:nvSpPr>
        <xdr:cNvPr id="2907" name="Text Box 15">
          <a:extLst>
            <a:ext uri="{FF2B5EF4-FFF2-40B4-BE49-F238E27FC236}">
              <a16:creationId xmlns:a16="http://schemas.microsoft.com/office/drawing/2014/main" id="{35E83B59-1524-4299-A2C3-B9FFB2D9AA17}"/>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44</xdr:row>
      <xdr:rowOff>504825</xdr:rowOff>
    </xdr:from>
    <xdr:ext cx="95250" cy="213632"/>
    <xdr:sp macro="" textlink="">
      <xdr:nvSpPr>
        <xdr:cNvPr id="2908" name="Text Box 15">
          <a:extLst>
            <a:ext uri="{FF2B5EF4-FFF2-40B4-BE49-F238E27FC236}">
              <a16:creationId xmlns:a16="http://schemas.microsoft.com/office/drawing/2014/main" id="{98109618-AEE1-4615-BC8D-B34D539EFA8D}"/>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09" name="Text Box 16">
          <a:extLst>
            <a:ext uri="{FF2B5EF4-FFF2-40B4-BE49-F238E27FC236}">
              <a16:creationId xmlns:a16="http://schemas.microsoft.com/office/drawing/2014/main" id="{04DE14BA-E3C1-43B9-AFC1-0DEA4CB556C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10" name="Text Box 17">
          <a:extLst>
            <a:ext uri="{FF2B5EF4-FFF2-40B4-BE49-F238E27FC236}">
              <a16:creationId xmlns:a16="http://schemas.microsoft.com/office/drawing/2014/main" id="{6FA93F4E-0725-43CA-B6DC-4F3C5BC7CFF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11" name="Text Box 18">
          <a:extLst>
            <a:ext uri="{FF2B5EF4-FFF2-40B4-BE49-F238E27FC236}">
              <a16:creationId xmlns:a16="http://schemas.microsoft.com/office/drawing/2014/main" id="{09A7A94B-B92E-4E05-ADB3-5FE0446EBAD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12" name="Text Box 19">
          <a:extLst>
            <a:ext uri="{FF2B5EF4-FFF2-40B4-BE49-F238E27FC236}">
              <a16:creationId xmlns:a16="http://schemas.microsoft.com/office/drawing/2014/main" id="{ACF6ACE0-5DCA-48AE-A54A-72385D84D20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13" name="Text Box 16">
          <a:extLst>
            <a:ext uri="{FF2B5EF4-FFF2-40B4-BE49-F238E27FC236}">
              <a16:creationId xmlns:a16="http://schemas.microsoft.com/office/drawing/2014/main" id="{58AE6785-69C0-4EAA-81B4-3CDAFA7F89E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14" name="Text Box 17">
          <a:extLst>
            <a:ext uri="{FF2B5EF4-FFF2-40B4-BE49-F238E27FC236}">
              <a16:creationId xmlns:a16="http://schemas.microsoft.com/office/drawing/2014/main" id="{48B96770-64E7-4520-A425-6AE394BC24E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15" name="Text Box 18">
          <a:extLst>
            <a:ext uri="{FF2B5EF4-FFF2-40B4-BE49-F238E27FC236}">
              <a16:creationId xmlns:a16="http://schemas.microsoft.com/office/drawing/2014/main" id="{8BF8F4C8-AE49-46A4-B7F4-7F4B3C42E98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16" name="Text Box 19">
          <a:extLst>
            <a:ext uri="{FF2B5EF4-FFF2-40B4-BE49-F238E27FC236}">
              <a16:creationId xmlns:a16="http://schemas.microsoft.com/office/drawing/2014/main" id="{94B3BC05-4A8A-49E5-8135-1A32CD9AEE6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917" name="Text Box 16">
          <a:extLst>
            <a:ext uri="{FF2B5EF4-FFF2-40B4-BE49-F238E27FC236}">
              <a16:creationId xmlns:a16="http://schemas.microsoft.com/office/drawing/2014/main" id="{67F824B9-5F75-4B3F-B1FD-8A77D3F711F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918" name="Text Box 17">
          <a:extLst>
            <a:ext uri="{FF2B5EF4-FFF2-40B4-BE49-F238E27FC236}">
              <a16:creationId xmlns:a16="http://schemas.microsoft.com/office/drawing/2014/main" id="{272F8738-8643-44D4-921E-E9B1E6FD60A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919" name="Text Box 18">
          <a:extLst>
            <a:ext uri="{FF2B5EF4-FFF2-40B4-BE49-F238E27FC236}">
              <a16:creationId xmlns:a16="http://schemas.microsoft.com/office/drawing/2014/main" id="{381D72F7-809F-467C-AA2F-0CFB2631C98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0</xdr:rowOff>
    </xdr:from>
    <xdr:ext cx="95250" cy="171450"/>
    <xdr:sp macro="" textlink="">
      <xdr:nvSpPr>
        <xdr:cNvPr id="2920" name="Text Box 19">
          <a:extLst>
            <a:ext uri="{FF2B5EF4-FFF2-40B4-BE49-F238E27FC236}">
              <a16:creationId xmlns:a16="http://schemas.microsoft.com/office/drawing/2014/main" id="{046EB2B8-55D8-4EB5-B281-9C304123EFC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46</xdr:row>
      <xdr:rowOff>504825</xdr:rowOff>
    </xdr:from>
    <xdr:ext cx="95250" cy="444014"/>
    <xdr:sp macro="" textlink="">
      <xdr:nvSpPr>
        <xdr:cNvPr id="2921" name="Text Box 15">
          <a:extLst>
            <a:ext uri="{FF2B5EF4-FFF2-40B4-BE49-F238E27FC236}">
              <a16:creationId xmlns:a16="http://schemas.microsoft.com/office/drawing/2014/main" id="{227214CC-F27A-4BA9-A57F-E935CCF4B227}"/>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22" name="Text Box 16">
          <a:extLst>
            <a:ext uri="{FF2B5EF4-FFF2-40B4-BE49-F238E27FC236}">
              <a16:creationId xmlns:a16="http://schemas.microsoft.com/office/drawing/2014/main" id="{D58BD7DA-3227-4473-ADC6-411E81A6DF0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23" name="Text Box 17">
          <a:extLst>
            <a:ext uri="{FF2B5EF4-FFF2-40B4-BE49-F238E27FC236}">
              <a16:creationId xmlns:a16="http://schemas.microsoft.com/office/drawing/2014/main" id="{CF45E282-4D7C-4A6D-A41F-60610CC78C2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24" name="Text Box 18">
          <a:extLst>
            <a:ext uri="{FF2B5EF4-FFF2-40B4-BE49-F238E27FC236}">
              <a16:creationId xmlns:a16="http://schemas.microsoft.com/office/drawing/2014/main" id="{78AE4BD2-E0FF-43B5-8B33-BB1FC8D2368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25" name="Text Box 19">
          <a:extLst>
            <a:ext uri="{FF2B5EF4-FFF2-40B4-BE49-F238E27FC236}">
              <a16:creationId xmlns:a16="http://schemas.microsoft.com/office/drawing/2014/main" id="{7B814EE2-7EC0-44CF-BD52-EC0BDCFCD83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46</xdr:row>
      <xdr:rowOff>504825</xdr:rowOff>
    </xdr:from>
    <xdr:ext cx="95250" cy="442269"/>
    <xdr:sp macro="" textlink="">
      <xdr:nvSpPr>
        <xdr:cNvPr id="2926" name="Text Box 15">
          <a:extLst>
            <a:ext uri="{FF2B5EF4-FFF2-40B4-BE49-F238E27FC236}">
              <a16:creationId xmlns:a16="http://schemas.microsoft.com/office/drawing/2014/main" id="{676812D6-C480-4477-9E04-428E065E1410}"/>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27" name="Text Box 16">
          <a:extLst>
            <a:ext uri="{FF2B5EF4-FFF2-40B4-BE49-F238E27FC236}">
              <a16:creationId xmlns:a16="http://schemas.microsoft.com/office/drawing/2014/main" id="{4EF94131-4223-4EC0-9761-B11D990E00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28" name="Text Box 17">
          <a:extLst>
            <a:ext uri="{FF2B5EF4-FFF2-40B4-BE49-F238E27FC236}">
              <a16:creationId xmlns:a16="http://schemas.microsoft.com/office/drawing/2014/main" id="{5C5376FC-5DB8-4948-9ABF-5D8C635C41E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29" name="Text Box 18">
          <a:extLst>
            <a:ext uri="{FF2B5EF4-FFF2-40B4-BE49-F238E27FC236}">
              <a16:creationId xmlns:a16="http://schemas.microsoft.com/office/drawing/2014/main" id="{1D68E21C-795F-48BF-B6D8-14F23D4761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0" name="Text Box 16">
          <a:extLst>
            <a:ext uri="{FF2B5EF4-FFF2-40B4-BE49-F238E27FC236}">
              <a16:creationId xmlns:a16="http://schemas.microsoft.com/office/drawing/2014/main" id="{336C3459-39C6-4E18-9BE9-0F68E9E75FC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1" name="Text Box 17">
          <a:extLst>
            <a:ext uri="{FF2B5EF4-FFF2-40B4-BE49-F238E27FC236}">
              <a16:creationId xmlns:a16="http://schemas.microsoft.com/office/drawing/2014/main" id="{FB88CE70-F363-48F7-ADDB-32A96EB3F7E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2" name="Text Box 18">
          <a:extLst>
            <a:ext uri="{FF2B5EF4-FFF2-40B4-BE49-F238E27FC236}">
              <a16:creationId xmlns:a16="http://schemas.microsoft.com/office/drawing/2014/main" id="{EC18276B-AE59-461D-8B1D-1E26BCB453C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3" name="Text Box 19">
          <a:extLst>
            <a:ext uri="{FF2B5EF4-FFF2-40B4-BE49-F238E27FC236}">
              <a16:creationId xmlns:a16="http://schemas.microsoft.com/office/drawing/2014/main" id="{BF6DBA01-624A-4E5A-9D93-5E46020AF1B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4" name="Text Box 16">
          <a:extLst>
            <a:ext uri="{FF2B5EF4-FFF2-40B4-BE49-F238E27FC236}">
              <a16:creationId xmlns:a16="http://schemas.microsoft.com/office/drawing/2014/main" id="{8F2560B2-1CBF-4913-ABDF-43BF6703608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5" name="Text Box 17">
          <a:extLst>
            <a:ext uri="{FF2B5EF4-FFF2-40B4-BE49-F238E27FC236}">
              <a16:creationId xmlns:a16="http://schemas.microsoft.com/office/drawing/2014/main" id="{CC5F051D-1AEB-4EFA-ADE6-7DFA3817FB9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36" name="Text Box 18">
          <a:extLst>
            <a:ext uri="{FF2B5EF4-FFF2-40B4-BE49-F238E27FC236}">
              <a16:creationId xmlns:a16="http://schemas.microsoft.com/office/drawing/2014/main" id="{F315D6B2-C6B3-4C2C-8F87-20A4B1E5ED2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48</xdr:row>
      <xdr:rowOff>170392</xdr:rowOff>
    </xdr:from>
    <xdr:ext cx="95250" cy="213632"/>
    <xdr:sp macro="" textlink="">
      <xdr:nvSpPr>
        <xdr:cNvPr id="2937" name="Text Box 15">
          <a:extLst>
            <a:ext uri="{FF2B5EF4-FFF2-40B4-BE49-F238E27FC236}">
              <a16:creationId xmlns:a16="http://schemas.microsoft.com/office/drawing/2014/main" id="{634624F5-9B26-41E0-A00A-7F2C3781D022}"/>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38" name="Text Box 16">
          <a:extLst>
            <a:ext uri="{FF2B5EF4-FFF2-40B4-BE49-F238E27FC236}">
              <a16:creationId xmlns:a16="http://schemas.microsoft.com/office/drawing/2014/main" id="{5BBD4612-B88B-4EAB-81E7-AF5EEB51104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39" name="Text Box 17">
          <a:extLst>
            <a:ext uri="{FF2B5EF4-FFF2-40B4-BE49-F238E27FC236}">
              <a16:creationId xmlns:a16="http://schemas.microsoft.com/office/drawing/2014/main" id="{7E3960A6-DCA9-4407-9A20-88AABC5805B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40" name="Text Box 18">
          <a:extLst>
            <a:ext uri="{FF2B5EF4-FFF2-40B4-BE49-F238E27FC236}">
              <a16:creationId xmlns:a16="http://schemas.microsoft.com/office/drawing/2014/main" id="{7E076465-5A8D-44CA-9574-B177CA42D1F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41" name="Text Box 19">
          <a:extLst>
            <a:ext uri="{FF2B5EF4-FFF2-40B4-BE49-F238E27FC236}">
              <a16:creationId xmlns:a16="http://schemas.microsoft.com/office/drawing/2014/main" id="{B025F840-0B64-48AE-B3DE-EFAA8292590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42" name="Text Box 16">
          <a:extLst>
            <a:ext uri="{FF2B5EF4-FFF2-40B4-BE49-F238E27FC236}">
              <a16:creationId xmlns:a16="http://schemas.microsoft.com/office/drawing/2014/main" id="{DB632E64-3A20-4FC2-9E56-01AF7446B75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43" name="Text Box 17">
          <a:extLst>
            <a:ext uri="{FF2B5EF4-FFF2-40B4-BE49-F238E27FC236}">
              <a16:creationId xmlns:a16="http://schemas.microsoft.com/office/drawing/2014/main" id="{276C4847-B3A9-456B-90DA-408C074614D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44" name="Text Box 18">
          <a:extLst>
            <a:ext uri="{FF2B5EF4-FFF2-40B4-BE49-F238E27FC236}">
              <a16:creationId xmlns:a16="http://schemas.microsoft.com/office/drawing/2014/main" id="{D2936E26-FB33-42A7-A7AA-01BC67C1D34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45" name="Text Box 19">
          <a:extLst>
            <a:ext uri="{FF2B5EF4-FFF2-40B4-BE49-F238E27FC236}">
              <a16:creationId xmlns:a16="http://schemas.microsoft.com/office/drawing/2014/main" id="{BAA1E7DC-41EF-4A3A-B758-BD84DB525C9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2946" name="Text Box 16">
          <a:extLst>
            <a:ext uri="{FF2B5EF4-FFF2-40B4-BE49-F238E27FC236}">
              <a16:creationId xmlns:a16="http://schemas.microsoft.com/office/drawing/2014/main" id="{F979539E-FE04-4CE2-AA73-0DD118E709C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2947" name="Text Box 17">
          <a:extLst>
            <a:ext uri="{FF2B5EF4-FFF2-40B4-BE49-F238E27FC236}">
              <a16:creationId xmlns:a16="http://schemas.microsoft.com/office/drawing/2014/main" id="{E462EFEC-D047-4A55-8357-CC6D7924FDBB}"/>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2948" name="Text Box 18">
          <a:extLst>
            <a:ext uri="{FF2B5EF4-FFF2-40B4-BE49-F238E27FC236}">
              <a16:creationId xmlns:a16="http://schemas.microsoft.com/office/drawing/2014/main" id="{F1FE173E-9914-4FF7-8812-EF848EED25F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45</xdr:row>
      <xdr:rowOff>0</xdr:rowOff>
    </xdr:from>
    <xdr:ext cx="95250" cy="171450"/>
    <xdr:sp macro="" textlink="">
      <xdr:nvSpPr>
        <xdr:cNvPr id="2949" name="Text Box 19">
          <a:extLst>
            <a:ext uri="{FF2B5EF4-FFF2-40B4-BE49-F238E27FC236}">
              <a16:creationId xmlns:a16="http://schemas.microsoft.com/office/drawing/2014/main" id="{58ED2B67-695F-4538-A79B-137890F5F32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46</xdr:row>
      <xdr:rowOff>504825</xdr:rowOff>
    </xdr:from>
    <xdr:ext cx="95250" cy="444014"/>
    <xdr:sp macro="" textlink="">
      <xdr:nvSpPr>
        <xdr:cNvPr id="2950" name="Text Box 15">
          <a:extLst>
            <a:ext uri="{FF2B5EF4-FFF2-40B4-BE49-F238E27FC236}">
              <a16:creationId xmlns:a16="http://schemas.microsoft.com/office/drawing/2014/main" id="{3FEBD2F1-3277-4DFB-B732-B0A6175864D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51" name="Text Box 16">
          <a:extLst>
            <a:ext uri="{FF2B5EF4-FFF2-40B4-BE49-F238E27FC236}">
              <a16:creationId xmlns:a16="http://schemas.microsoft.com/office/drawing/2014/main" id="{2CF9E852-6E9C-4951-A240-64A726C90CF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52" name="Text Box 17">
          <a:extLst>
            <a:ext uri="{FF2B5EF4-FFF2-40B4-BE49-F238E27FC236}">
              <a16:creationId xmlns:a16="http://schemas.microsoft.com/office/drawing/2014/main" id="{F2E4B913-E0F8-40A7-AD8D-DFB0FCFAB65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53" name="Text Box 18">
          <a:extLst>
            <a:ext uri="{FF2B5EF4-FFF2-40B4-BE49-F238E27FC236}">
              <a16:creationId xmlns:a16="http://schemas.microsoft.com/office/drawing/2014/main" id="{418E8CBD-51F4-4102-AA11-DAF60F918E3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0</xdr:rowOff>
    </xdr:from>
    <xdr:ext cx="95250" cy="171450"/>
    <xdr:sp macro="" textlink="">
      <xdr:nvSpPr>
        <xdr:cNvPr id="2954" name="Text Box 19">
          <a:extLst>
            <a:ext uri="{FF2B5EF4-FFF2-40B4-BE49-F238E27FC236}">
              <a16:creationId xmlns:a16="http://schemas.microsoft.com/office/drawing/2014/main" id="{95F0429C-9962-4192-B5D8-27DC315C1F0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55" name="Text Box 16">
          <a:extLst>
            <a:ext uri="{FF2B5EF4-FFF2-40B4-BE49-F238E27FC236}">
              <a16:creationId xmlns:a16="http://schemas.microsoft.com/office/drawing/2014/main" id="{C728D22D-21F3-4EEA-9DF7-F4A9792252F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0</xdr:rowOff>
    </xdr:from>
    <xdr:ext cx="95250" cy="171450"/>
    <xdr:sp macro="" textlink="">
      <xdr:nvSpPr>
        <xdr:cNvPr id="2956" name="Text Box 17">
          <a:extLst>
            <a:ext uri="{FF2B5EF4-FFF2-40B4-BE49-F238E27FC236}">
              <a16:creationId xmlns:a16="http://schemas.microsoft.com/office/drawing/2014/main" id="{B3939FAC-73BD-465B-B3F6-A6BE772DADA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48</xdr:row>
      <xdr:rowOff>15875</xdr:rowOff>
    </xdr:from>
    <xdr:ext cx="95250" cy="171450"/>
    <xdr:sp macro="" textlink="">
      <xdr:nvSpPr>
        <xdr:cNvPr id="2957" name="Text Box 18">
          <a:extLst>
            <a:ext uri="{FF2B5EF4-FFF2-40B4-BE49-F238E27FC236}">
              <a16:creationId xmlns:a16="http://schemas.microsoft.com/office/drawing/2014/main" id="{D2CAECAE-636D-4FDB-8B3F-699212CB66F6}"/>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58" name="Text Box 16">
          <a:extLst>
            <a:ext uri="{FF2B5EF4-FFF2-40B4-BE49-F238E27FC236}">
              <a16:creationId xmlns:a16="http://schemas.microsoft.com/office/drawing/2014/main" id="{2FA2AFF9-6817-4494-9CC7-7FDB156F616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59" name="Text Box 17">
          <a:extLst>
            <a:ext uri="{FF2B5EF4-FFF2-40B4-BE49-F238E27FC236}">
              <a16:creationId xmlns:a16="http://schemas.microsoft.com/office/drawing/2014/main" id="{88F6ACF5-2983-48EA-A903-B5C97C34F54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60" name="Text Box 18">
          <a:extLst>
            <a:ext uri="{FF2B5EF4-FFF2-40B4-BE49-F238E27FC236}">
              <a16:creationId xmlns:a16="http://schemas.microsoft.com/office/drawing/2014/main" id="{8EC0BF63-DD21-4534-9528-4A2B0054249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61" name="Text Box 19">
          <a:extLst>
            <a:ext uri="{FF2B5EF4-FFF2-40B4-BE49-F238E27FC236}">
              <a16:creationId xmlns:a16="http://schemas.microsoft.com/office/drawing/2014/main" id="{8995CDD0-8568-4D07-B78B-4DFCE5BA2CA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48</xdr:row>
      <xdr:rowOff>0</xdr:rowOff>
    </xdr:from>
    <xdr:ext cx="95250" cy="171450"/>
    <xdr:sp macro="" textlink="">
      <xdr:nvSpPr>
        <xdr:cNvPr id="2962" name="Text Box 16">
          <a:extLst>
            <a:ext uri="{FF2B5EF4-FFF2-40B4-BE49-F238E27FC236}">
              <a16:creationId xmlns:a16="http://schemas.microsoft.com/office/drawing/2014/main" id="{1B6376E2-BA43-4377-B250-3E8F4D5F6BB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48</xdr:row>
      <xdr:rowOff>170392</xdr:rowOff>
    </xdr:from>
    <xdr:ext cx="95250" cy="213632"/>
    <xdr:sp macro="" textlink="">
      <xdr:nvSpPr>
        <xdr:cNvPr id="2963" name="Text Box 15">
          <a:extLst>
            <a:ext uri="{FF2B5EF4-FFF2-40B4-BE49-F238E27FC236}">
              <a16:creationId xmlns:a16="http://schemas.microsoft.com/office/drawing/2014/main" id="{5B110AAA-A87D-4AF0-8609-015C6E14A0E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48496"/>
    <xdr:sp macro="" textlink="">
      <xdr:nvSpPr>
        <xdr:cNvPr id="2964" name="Text Box 15">
          <a:extLst>
            <a:ext uri="{FF2B5EF4-FFF2-40B4-BE49-F238E27FC236}">
              <a16:creationId xmlns:a16="http://schemas.microsoft.com/office/drawing/2014/main" id="{80352AF5-C9BA-4CA6-96F6-615428D7FBD6}"/>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504825</xdr:rowOff>
    </xdr:from>
    <xdr:ext cx="95250" cy="442269"/>
    <xdr:sp macro="" textlink="">
      <xdr:nvSpPr>
        <xdr:cNvPr id="2965" name="Text Box 15">
          <a:extLst>
            <a:ext uri="{FF2B5EF4-FFF2-40B4-BE49-F238E27FC236}">
              <a16:creationId xmlns:a16="http://schemas.microsoft.com/office/drawing/2014/main" id="{1104E515-912E-42C5-90AE-6FAD490B9391}"/>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504825</xdr:rowOff>
    </xdr:from>
    <xdr:ext cx="95250" cy="442269"/>
    <xdr:sp macro="" textlink="">
      <xdr:nvSpPr>
        <xdr:cNvPr id="2966" name="Text Box 15">
          <a:extLst>
            <a:ext uri="{FF2B5EF4-FFF2-40B4-BE49-F238E27FC236}">
              <a16:creationId xmlns:a16="http://schemas.microsoft.com/office/drawing/2014/main" id="{5E35C0C3-2B7D-42D7-A8BF-C5CCC302E89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213632"/>
    <xdr:sp macro="" textlink="">
      <xdr:nvSpPr>
        <xdr:cNvPr id="2967" name="Text Box 15">
          <a:extLst>
            <a:ext uri="{FF2B5EF4-FFF2-40B4-BE49-F238E27FC236}">
              <a16:creationId xmlns:a16="http://schemas.microsoft.com/office/drawing/2014/main" id="{0BF746C5-F503-4960-874F-C17676E68FBA}"/>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44331"/>
    <xdr:sp macro="" textlink="">
      <xdr:nvSpPr>
        <xdr:cNvPr id="2968" name="Text Box 15">
          <a:extLst>
            <a:ext uri="{FF2B5EF4-FFF2-40B4-BE49-F238E27FC236}">
              <a16:creationId xmlns:a16="http://schemas.microsoft.com/office/drawing/2014/main" id="{0DEC6D84-927F-4133-9ED5-B1CB165A88F6}"/>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48</xdr:row>
      <xdr:rowOff>170392</xdr:rowOff>
    </xdr:from>
    <xdr:ext cx="95250" cy="213632"/>
    <xdr:sp macro="" textlink="">
      <xdr:nvSpPr>
        <xdr:cNvPr id="2969" name="Text Box 15">
          <a:extLst>
            <a:ext uri="{FF2B5EF4-FFF2-40B4-BE49-F238E27FC236}">
              <a16:creationId xmlns:a16="http://schemas.microsoft.com/office/drawing/2014/main" id="{F2A8C0B2-CE2D-49E3-B06C-0A66546A7714}"/>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70" name="Text Box 16">
          <a:extLst>
            <a:ext uri="{FF2B5EF4-FFF2-40B4-BE49-F238E27FC236}">
              <a16:creationId xmlns:a16="http://schemas.microsoft.com/office/drawing/2014/main" id="{400366F1-88A7-4594-A149-0C959756B29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71" name="Text Box 17">
          <a:extLst>
            <a:ext uri="{FF2B5EF4-FFF2-40B4-BE49-F238E27FC236}">
              <a16:creationId xmlns:a16="http://schemas.microsoft.com/office/drawing/2014/main" id="{4EBBDE50-9A26-4E77-AE08-F8F35E62651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72" name="Text Box 18">
          <a:extLst>
            <a:ext uri="{FF2B5EF4-FFF2-40B4-BE49-F238E27FC236}">
              <a16:creationId xmlns:a16="http://schemas.microsoft.com/office/drawing/2014/main" id="{9C0C4E09-8316-4812-B26B-190293042AB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73" name="Text Box 19">
          <a:extLst>
            <a:ext uri="{FF2B5EF4-FFF2-40B4-BE49-F238E27FC236}">
              <a16:creationId xmlns:a16="http://schemas.microsoft.com/office/drawing/2014/main" id="{B532A9DA-084C-4DE3-85F1-A0E64967E75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74" name="Text Box 16">
          <a:extLst>
            <a:ext uri="{FF2B5EF4-FFF2-40B4-BE49-F238E27FC236}">
              <a16:creationId xmlns:a16="http://schemas.microsoft.com/office/drawing/2014/main" id="{FF1A0341-6663-45DE-AC5F-281217BA5AC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75" name="Text Box 17">
          <a:extLst>
            <a:ext uri="{FF2B5EF4-FFF2-40B4-BE49-F238E27FC236}">
              <a16:creationId xmlns:a16="http://schemas.microsoft.com/office/drawing/2014/main" id="{C886BAB3-0194-4D56-88D3-DE61BCAE189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76" name="Text Box 18">
          <a:extLst>
            <a:ext uri="{FF2B5EF4-FFF2-40B4-BE49-F238E27FC236}">
              <a16:creationId xmlns:a16="http://schemas.microsoft.com/office/drawing/2014/main" id="{BF0616CA-6DF2-48A6-83FE-3F98BD682BA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77" name="Text Box 19">
          <a:extLst>
            <a:ext uri="{FF2B5EF4-FFF2-40B4-BE49-F238E27FC236}">
              <a16:creationId xmlns:a16="http://schemas.microsoft.com/office/drawing/2014/main" id="{8050A9A6-A4C0-48EE-9C70-96F95FFF126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2978" name="Text Box 16">
          <a:extLst>
            <a:ext uri="{FF2B5EF4-FFF2-40B4-BE49-F238E27FC236}">
              <a16:creationId xmlns:a16="http://schemas.microsoft.com/office/drawing/2014/main" id="{28D541BA-7F11-46E9-9553-6389DB82A46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2979" name="Text Box 17">
          <a:extLst>
            <a:ext uri="{FF2B5EF4-FFF2-40B4-BE49-F238E27FC236}">
              <a16:creationId xmlns:a16="http://schemas.microsoft.com/office/drawing/2014/main" id="{6C12212D-ABF8-4F90-A86A-4433C33362D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2980" name="Text Box 18">
          <a:extLst>
            <a:ext uri="{FF2B5EF4-FFF2-40B4-BE49-F238E27FC236}">
              <a16:creationId xmlns:a16="http://schemas.microsoft.com/office/drawing/2014/main" id="{560591F7-86D2-4FE1-AFC9-ECCE163FD81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2981" name="Text Box 19">
          <a:extLst>
            <a:ext uri="{FF2B5EF4-FFF2-40B4-BE49-F238E27FC236}">
              <a16:creationId xmlns:a16="http://schemas.microsoft.com/office/drawing/2014/main" id="{140BC50E-F687-433C-9332-69D444D4341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50</xdr:row>
      <xdr:rowOff>504825</xdr:rowOff>
    </xdr:from>
    <xdr:ext cx="95250" cy="444014"/>
    <xdr:sp macro="" textlink="">
      <xdr:nvSpPr>
        <xdr:cNvPr id="2982" name="Text Box 15">
          <a:extLst>
            <a:ext uri="{FF2B5EF4-FFF2-40B4-BE49-F238E27FC236}">
              <a16:creationId xmlns:a16="http://schemas.microsoft.com/office/drawing/2014/main" id="{5C2B736C-A8A8-47E3-AC2E-639A0A86D1D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83" name="Text Box 16">
          <a:extLst>
            <a:ext uri="{FF2B5EF4-FFF2-40B4-BE49-F238E27FC236}">
              <a16:creationId xmlns:a16="http://schemas.microsoft.com/office/drawing/2014/main" id="{CC6BDF43-DA91-4295-A4FA-D3B77EF01A2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84" name="Text Box 17">
          <a:extLst>
            <a:ext uri="{FF2B5EF4-FFF2-40B4-BE49-F238E27FC236}">
              <a16:creationId xmlns:a16="http://schemas.microsoft.com/office/drawing/2014/main" id="{A1E18F71-0183-4EDF-ABF8-1EFDD95F36E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85" name="Text Box 18">
          <a:extLst>
            <a:ext uri="{FF2B5EF4-FFF2-40B4-BE49-F238E27FC236}">
              <a16:creationId xmlns:a16="http://schemas.microsoft.com/office/drawing/2014/main" id="{098DB56E-11BE-4B54-801F-24133F93600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2986" name="Text Box 19">
          <a:extLst>
            <a:ext uri="{FF2B5EF4-FFF2-40B4-BE49-F238E27FC236}">
              <a16:creationId xmlns:a16="http://schemas.microsoft.com/office/drawing/2014/main" id="{0E4E6892-CAE0-43FC-9F3B-04913739E76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87" name="Text Box 16">
          <a:extLst>
            <a:ext uri="{FF2B5EF4-FFF2-40B4-BE49-F238E27FC236}">
              <a16:creationId xmlns:a16="http://schemas.microsoft.com/office/drawing/2014/main" id="{11B15715-A1DC-42F8-9B10-27D473D44FC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88" name="Text Box 17">
          <a:extLst>
            <a:ext uri="{FF2B5EF4-FFF2-40B4-BE49-F238E27FC236}">
              <a16:creationId xmlns:a16="http://schemas.microsoft.com/office/drawing/2014/main" id="{6FD5FCCA-04BB-44E8-807C-401AA623700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2989" name="Text Box 18">
          <a:extLst>
            <a:ext uri="{FF2B5EF4-FFF2-40B4-BE49-F238E27FC236}">
              <a16:creationId xmlns:a16="http://schemas.microsoft.com/office/drawing/2014/main" id="{7E8928C0-F2B1-41E1-9DA7-43F6BBE7572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0" name="Text Box 16">
          <a:extLst>
            <a:ext uri="{FF2B5EF4-FFF2-40B4-BE49-F238E27FC236}">
              <a16:creationId xmlns:a16="http://schemas.microsoft.com/office/drawing/2014/main" id="{DF1D22A2-24AA-4294-921F-8FF3BFFB8D4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1" name="Text Box 17">
          <a:extLst>
            <a:ext uri="{FF2B5EF4-FFF2-40B4-BE49-F238E27FC236}">
              <a16:creationId xmlns:a16="http://schemas.microsoft.com/office/drawing/2014/main" id="{41E03964-C70C-41AC-89E2-8F1243324BF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2" name="Text Box 18">
          <a:extLst>
            <a:ext uri="{FF2B5EF4-FFF2-40B4-BE49-F238E27FC236}">
              <a16:creationId xmlns:a16="http://schemas.microsoft.com/office/drawing/2014/main" id="{1CFA35F0-81BF-4A0A-BFEA-ECF156EB34B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3" name="Text Box 19">
          <a:extLst>
            <a:ext uri="{FF2B5EF4-FFF2-40B4-BE49-F238E27FC236}">
              <a16:creationId xmlns:a16="http://schemas.microsoft.com/office/drawing/2014/main" id="{71D9EBCD-B886-403A-AB57-B8E04593931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4" name="Text Box 16">
          <a:extLst>
            <a:ext uri="{FF2B5EF4-FFF2-40B4-BE49-F238E27FC236}">
              <a16:creationId xmlns:a16="http://schemas.microsoft.com/office/drawing/2014/main" id="{2FEC13D7-979B-4317-BF25-13E6C9942C8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5" name="Text Box 17">
          <a:extLst>
            <a:ext uri="{FF2B5EF4-FFF2-40B4-BE49-F238E27FC236}">
              <a16:creationId xmlns:a16="http://schemas.microsoft.com/office/drawing/2014/main" id="{AC516F47-3365-43BC-945F-A325D12DD42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6" name="Text Box 18">
          <a:extLst>
            <a:ext uri="{FF2B5EF4-FFF2-40B4-BE49-F238E27FC236}">
              <a16:creationId xmlns:a16="http://schemas.microsoft.com/office/drawing/2014/main" id="{37E55FAE-F99D-422C-94BB-F7EC4D0B4DD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2997" name="Text Box 19">
          <a:extLst>
            <a:ext uri="{FF2B5EF4-FFF2-40B4-BE49-F238E27FC236}">
              <a16:creationId xmlns:a16="http://schemas.microsoft.com/office/drawing/2014/main" id="{0F3B9798-BF04-4C2F-9270-5F346E73B34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56743"/>
    <xdr:sp macro="" textlink="">
      <xdr:nvSpPr>
        <xdr:cNvPr id="2998" name="Text Box 15">
          <a:extLst>
            <a:ext uri="{FF2B5EF4-FFF2-40B4-BE49-F238E27FC236}">
              <a16:creationId xmlns:a16="http://schemas.microsoft.com/office/drawing/2014/main" id="{9A614F17-A5DF-4900-B094-B70D7A6C1338}"/>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504825</xdr:rowOff>
    </xdr:from>
    <xdr:ext cx="95250" cy="442269"/>
    <xdr:sp macro="" textlink="">
      <xdr:nvSpPr>
        <xdr:cNvPr id="2999" name="Text Box 15">
          <a:extLst>
            <a:ext uri="{FF2B5EF4-FFF2-40B4-BE49-F238E27FC236}">
              <a16:creationId xmlns:a16="http://schemas.microsoft.com/office/drawing/2014/main" id="{C80C5E1F-780A-4877-AED6-50D09930702C}"/>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48</xdr:row>
      <xdr:rowOff>504825</xdr:rowOff>
    </xdr:from>
    <xdr:ext cx="95250" cy="442269"/>
    <xdr:sp macro="" textlink="">
      <xdr:nvSpPr>
        <xdr:cNvPr id="3000" name="Text Box 15">
          <a:extLst>
            <a:ext uri="{FF2B5EF4-FFF2-40B4-BE49-F238E27FC236}">
              <a16:creationId xmlns:a16="http://schemas.microsoft.com/office/drawing/2014/main" id="{F50FE8BD-6230-4529-B72F-41EDA35DB96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213632"/>
    <xdr:sp macro="" textlink="">
      <xdr:nvSpPr>
        <xdr:cNvPr id="3001" name="Text Box 15">
          <a:extLst>
            <a:ext uri="{FF2B5EF4-FFF2-40B4-BE49-F238E27FC236}">
              <a16:creationId xmlns:a16="http://schemas.microsoft.com/office/drawing/2014/main" id="{A4F79130-1A25-49F2-BD0C-3F312F368243}"/>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48</xdr:row>
      <xdr:rowOff>504825</xdr:rowOff>
    </xdr:from>
    <xdr:ext cx="95250" cy="444331"/>
    <xdr:sp macro="" textlink="">
      <xdr:nvSpPr>
        <xdr:cNvPr id="3002" name="Text Box 15">
          <a:extLst>
            <a:ext uri="{FF2B5EF4-FFF2-40B4-BE49-F238E27FC236}">
              <a16:creationId xmlns:a16="http://schemas.microsoft.com/office/drawing/2014/main" id="{697CF567-D87E-44D0-8E16-B9CF85201C64}"/>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48</xdr:row>
      <xdr:rowOff>504825</xdr:rowOff>
    </xdr:from>
    <xdr:ext cx="95250" cy="213632"/>
    <xdr:sp macro="" textlink="">
      <xdr:nvSpPr>
        <xdr:cNvPr id="3003" name="Text Box 15">
          <a:extLst>
            <a:ext uri="{FF2B5EF4-FFF2-40B4-BE49-F238E27FC236}">
              <a16:creationId xmlns:a16="http://schemas.microsoft.com/office/drawing/2014/main" id="{7968CB9C-DCEB-45A7-8853-292CF0B3A14D}"/>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04" name="Text Box 16">
          <a:extLst>
            <a:ext uri="{FF2B5EF4-FFF2-40B4-BE49-F238E27FC236}">
              <a16:creationId xmlns:a16="http://schemas.microsoft.com/office/drawing/2014/main" id="{0762CB3C-9ECF-498B-B854-DB5643ED511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05" name="Text Box 17">
          <a:extLst>
            <a:ext uri="{FF2B5EF4-FFF2-40B4-BE49-F238E27FC236}">
              <a16:creationId xmlns:a16="http://schemas.microsoft.com/office/drawing/2014/main" id="{4F400534-A5D5-418B-98D0-E093509BA0A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06" name="Text Box 18">
          <a:extLst>
            <a:ext uri="{FF2B5EF4-FFF2-40B4-BE49-F238E27FC236}">
              <a16:creationId xmlns:a16="http://schemas.microsoft.com/office/drawing/2014/main" id="{EF91639C-9746-4721-A7B8-7D38965EB0B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07" name="Text Box 19">
          <a:extLst>
            <a:ext uri="{FF2B5EF4-FFF2-40B4-BE49-F238E27FC236}">
              <a16:creationId xmlns:a16="http://schemas.microsoft.com/office/drawing/2014/main" id="{3ABE5C5F-1145-400B-A5CE-8B85E85FB8E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08" name="Text Box 16">
          <a:extLst>
            <a:ext uri="{FF2B5EF4-FFF2-40B4-BE49-F238E27FC236}">
              <a16:creationId xmlns:a16="http://schemas.microsoft.com/office/drawing/2014/main" id="{23E5379B-17E3-4BC9-A59D-C0FE3C08070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09" name="Text Box 17">
          <a:extLst>
            <a:ext uri="{FF2B5EF4-FFF2-40B4-BE49-F238E27FC236}">
              <a16:creationId xmlns:a16="http://schemas.microsoft.com/office/drawing/2014/main" id="{2D8F3CAB-3485-4062-A60D-F6F66421B27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10" name="Text Box 18">
          <a:extLst>
            <a:ext uri="{FF2B5EF4-FFF2-40B4-BE49-F238E27FC236}">
              <a16:creationId xmlns:a16="http://schemas.microsoft.com/office/drawing/2014/main" id="{3D30241E-57E4-44DE-AF4E-6ECC3AD094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11" name="Text Box 19">
          <a:extLst>
            <a:ext uri="{FF2B5EF4-FFF2-40B4-BE49-F238E27FC236}">
              <a16:creationId xmlns:a16="http://schemas.microsoft.com/office/drawing/2014/main" id="{A4E34B09-709D-4ED6-97A7-37D38372892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3012" name="Text Box 16">
          <a:extLst>
            <a:ext uri="{FF2B5EF4-FFF2-40B4-BE49-F238E27FC236}">
              <a16:creationId xmlns:a16="http://schemas.microsoft.com/office/drawing/2014/main" id="{A1224CF5-F2C5-41F7-83FF-D07227014B6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3013" name="Text Box 17">
          <a:extLst>
            <a:ext uri="{FF2B5EF4-FFF2-40B4-BE49-F238E27FC236}">
              <a16:creationId xmlns:a16="http://schemas.microsoft.com/office/drawing/2014/main" id="{12F7F64F-6D4D-4188-ABF6-A7DE9106C39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3014" name="Text Box 18">
          <a:extLst>
            <a:ext uri="{FF2B5EF4-FFF2-40B4-BE49-F238E27FC236}">
              <a16:creationId xmlns:a16="http://schemas.microsoft.com/office/drawing/2014/main" id="{2B901185-58DF-4992-BC97-963E2C2FF6E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0</xdr:rowOff>
    </xdr:from>
    <xdr:ext cx="95250" cy="171450"/>
    <xdr:sp macro="" textlink="">
      <xdr:nvSpPr>
        <xdr:cNvPr id="3015" name="Text Box 19">
          <a:extLst>
            <a:ext uri="{FF2B5EF4-FFF2-40B4-BE49-F238E27FC236}">
              <a16:creationId xmlns:a16="http://schemas.microsoft.com/office/drawing/2014/main" id="{41A31211-69F7-4CD1-8CAE-EDD77568023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50</xdr:row>
      <xdr:rowOff>504825</xdr:rowOff>
    </xdr:from>
    <xdr:ext cx="95250" cy="444014"/>
    <xdr:sp macro="" textlink="">
      <xdr:nvSpPr>
        <xdr:cNvPr id="3016" name="Text Box 15">
          <a:extLst>
            <a:ext uri="{FF2B5EF4-FFF2-40B4-BE49-F238E27FC236}">
              <a16:creationId xmlns:a16="http://schemas.microsoft.com/office/drawing/2014/main" id="{17522059-0081-41B2-87E6-E615317A4FA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17" name="Text Box 16">
          <a:extLst>
            <a:ext uri="{FF2B5EF4-FFF2-40B4-BE49-F238E27FC236}">
              <a16:creationId xmlns:a16="http://schemas.microsoft.com/office/drawing/2014/main" id="{95A22F5F-6E61-4ECF-A2E0-0BCFE19CB14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18" name="Text Box 17">
          <a:extLst>
            <a:ext uri="{FF2B5EF4-FFF2-40B4-BE49-F238E27FC236}">
              <a16:creationId xmlns:a16="http://schemas.microsoft.com/office/drawing/2014/main" id="{639349FF-75EF-4E4E-B8F0-4B909A06FCC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19" name="Text Box 18">
          <a:extLst>
            <a:ext uri="{FF2B5EF4-FFF2-40B4-BE49-F238E27FC236}">
              <a16:creationId xmlns:a16="http://schemas.microsoft.com/office/drawing/2014/main" id="{72987BC2-3C70-443F-AADB-57363F1C828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20" name="Text Box 19">
          <a:extLst>
            <a:ext uri="{FF2B5EF4-FFF2-40B4-BE49-F238E27FC236}">
              <a16:creationId xmlns:a16="http://schemas.microsoft.com/office/drawing/2014/main" id="{06AD0EDC-458E-4B95-95C5-E43BD76BDB8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50</xdr:row>
      <xdr:rowOff>504825</xdr:rowOff>
    </xdr:from>
    <xdr:ext cx="95250" cy="442269"/>
    <xdr:sp macro="" textlink="">
      <xdr:nvSpPr>
        <xdr:cNvPr id="3021" name="Text Box 15">
          <a:extLst>
            <a:ext uri="{FF2B5EF4-FFF2-40B4-BE49-F238E27FC236}">
              <a16:creationId xmlns:a16="http://schemas.microsoft.com/office/drawing/2014/main" id="{46778F98-717C-4625-83C6-31005FD10E21}"/>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22" name="Text Box 16">
          <a:extLst>
            <a:ext uri="{FF2B5EF4-FFF2-40B4-BE49-F238E27FC236}">
              <a16:creationId xmlns:a16="http://schemas.microsoft.com/office/drawing/2014/main" id="{9ABB91B8-DEF1-485B-B7C7-C8D22291714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23" name="Text Box 17">
          <a:extLst>
            <a:ext uri="{FF2B5EF4-FFF2-40B4-BE49-F238E27FC236}">
              <a16:creationId xmlns:a16="http://schemas.microsoft.com/office/drawing/2014/main" id="{278C79FA-D1EB-45F3-AB82-B2F22220E22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24" name="Text Box 18">
          <a:extLst>
            <a:ext uri="{FF2B5EF4-FFF2-40B4-BE49-F238E27FC236}">
              <a16:creationId xmlns:a16="http://schemas.microsoft.com/office/drawing/2014/main" id="{D6875343-B561-40BD-B78F-CD8AB98F843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25" name="Text Box 16">
          <a:extLst>
            <a:ext uri="{FF2B5EF4-FFF2-40B4-BE49-F238E27FC236}">
              <a16:creationId xmlns:a16="http://schemas.microsoft.com/office/drawing/2014/main" id="{FFEDE923-A860-46CD-80EF-7BCC9398FA8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26" name="Text Box 17">
          <a:extLst>
            <a:ext uri="{FF2B5EF4-FFF2-40B4-BE49-F238E27FC236}">
              <a16:creationId xmlns:a16="http://schemas.microsoft.com/office/drawing/2014/main" id="{FFDF5DDC-EE8E-4468-A996-6E2E56A7CB7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27" name="Text Box 18">
          <a:extLst>
            <a:ext uri="{FF2B5EF4-FFF2-40B4-BE49-F238E27FC236}">
              <a16:creationId xmlns:a16="http://schemas.microsoft.com/office/drawing/2014/main" id="{D3D5968A-BD65-4DF7-8FBA-7038AEC903B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28" name="Text Box 19">
          <a:extLst>
            <a:ext uri="{FF2B5EF4-FFF2-40B4-BE49-F238E27FC236}">
              <a16:creationId xmlns:a16="http://schemas.microsoft.com/office/drawing/2014/main" id="{8891384E-9941-49AF-8F29-EAA7E3D9DAF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29" name="Text Box 16">
          <a:extLst>
            <a:ext uri="{FF2B5EF4-FFF2-40B4-BE49-F238E27FC236}">
              <a16:creationId xmlns:a16="http://schemas.microsoft.com/office/drawing/2014/main" id="{AB0D4E16-E3E5-442A-9ED1-B0820B5A0E0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30" name="Text Box 17">
          <a:extLst>
            <a:ext uri="{FF2B5EF4-FFF2-40B4-BE49-F238E27FC236}">
              <a16:creationId xmlns:a16="http://schemas.microsoft.com/office/drawing/2014/main" id="{84494B91-30D1-49B1-A44C-7B74A9399AC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31" name="Text Box 18">
          <a:extLst>
            <a:ext uri="{FF2B5EF4-FFF2-40B4-BE49-F238E27FC236}">
              <a16:creationId xmlns:a16="http://schemas.microsoft.com/office/drawing/2014/main" id="{EAB14198-E9F0-463D-8132-696B041018F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52</xdr:row>
      <xdr:rowOff>170392</xdr:rowOff>
    </xdr:from>
    <xdr:ext cx="95250" cy="213632"/>
    <xdr:sp macro="" textlink="">
      <xdr:nvSpPr>
        <xdr:cNvPr id="3032" name="Text Box 15">
          <a:extLst>
            <a:ext uri="{FF2B5EF4-FFF2-40B4-BE49-F238E27FC236}">
              <a16:creationId xmlns:a16="http://schemas.microsoft.com/office/drawing/2014/main" id="{BECAD7BE-5B0C-4429-AAF3-86A50AF8FA24}"/>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33" name="Text Box 16">
          <a:extLst>
            <a:ext uri="{FF2B5EF4-FFF2-40B4-BE49-F238E27FC236}">
              <a16:creationId xmlns:a16="http://schemas.microsoft.com/office/drawing/2014/main" id="{A798BCDE-AAF4-4C77-923A-2B5E0CBC76B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34" name="Text Box 17">
          <a:extLst>
            <a:ext uri="{FF2B5EF4-FFF2-40B4-BE49-F238E27FC236}">
              <a16:creationId xmlns:a16="http://schemas.microsoft.com/office/drawing/2014/main" id="{B36848E8-64C6-410B-89EC-7442F2D04FD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35" name="Text Box 18">
          <a:extLst>
            <a:ext uri="{FF2B5EF4-FFF2-40B4-BE49-F238E27FC236}">
              <a16:creationId xmlns:a16="http://schemas.microsoft.com/office/drawing/2014/main" id="{BC5BB572-72E1-4F5D-A3B2-3B5DBCD0CDB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36" name="Text Box 19">
          <a:extLst>
            <a:ext uri="{FF2B5EF4-FFF2-40B4-BE49-F238E27FC236}">
              <a16:creationId xmlns:a16="http://schemas.microsoft.com/office/drawing/2014/main" id="{B7841915-491E-4C17-BA49-716758ED55D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37" name="Text Box 16">
          <a:extLst>
            <a:ext uri="{FF2B5EF4-FFF2-40B4-BE49-F238E27FC236}">
              <a16:creationId xmlns:a16="http://schemas.microsoft.com/office/drawing/2014/main" id="{360428EE-AFDD-4697-A7FE-6C8BDDF7CED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38" name="Text Box 17">
          <a:extLst>
            <a:ext uri="{FF2B5EF4-FFF2-40B4-BE49-F238E27FC236}">
              <a16:creationId xmlns:a16="http://schemas.microsoft.com/office/drawing/2014/main" id="{1B0EC03E-41ED-4D47-B54C-939D7493DFE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39" name="Text Box 18">
          <a:extLst>
            <a:ext uri="{FF2B5EF4-FFF2-40B4-BE49-F238E27FC236}">
              <a16:creationId xmlns:a16="http://schemas.microsoft.com/office/drawing/2014/main" id="{C50D9D37-A235-4A35-B71B-253638C4671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40" name="Text Box 19">
          <a:extLst>
            <a:ext uri="{FF2B5EF4-FFF2-40B4-BE49-F238E27FC236}">
              <a16:creationId xmlns:a16="http://schemas.microsoft.com/office/drawing/2014/main" id="{0A331B10-9053-4817-B09E-B5BF95F15DB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3041" name="Text Box 16">
          <a:extLst>
            <a:ext uri="{FF2B5EF4-FFF2-40B4-BE49-F238E27FC236}">
              <a16:creationId xmlns:a16="http://schemas.microsoft.com/office/drawing/2014/main" id="{7BC43391-872F-44F4-9F29-808AC1F3BEDF}"/>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3042" name="Text Box 17">
          <a:extLst>
            <a:ext uri="{FF2B5EF4-FFF2-40B4-BE49-F238E27FC236}">
              <a16:creationId xmlns:a16="http://schemas.microsoft.com/office/drawing/2014/main" id="{60F4D6E0-DD6B-4B1A-B3CA-954B82924D2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3043" name="Text Box 18">
          <a:extLst>
            <a:ext uri="{FF2B5EF4-FFF2-40B4-BE49-F238E27FC236}">
              <a16:creationId xmlns:a16="http://schemas.microsoft.com/office/drawing/2014/main" id="{A4F5FE43-AE83-462D-922E-1E5C9DC7742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49</xdr:row>
      <xdr:rowOff>0</xdr:rowOff>
    </xdr:from>
    <xdr:ext cx="95250" cy="171450"/>
    <xdr:sp macro="" textlink="">
      <xdr:nvSpPr>
        <xdr:cNvPr id="3044" name="Text Box 19">
          <a:extLst>
            <a:ext uri="{FF2B5EF4-FFF2-40B4-BE49-F238E27FC236}">
              <a16:creationId xmlns:a16="http://schemas.microsoft.com/office/drawing/2014/main" id="{E2D21CFB-8607-4E7C-9BD6-17015D56ACA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50</xdr:row>
      <xdr:rowOff>504825</xdr:rowOff>
    </xdr:from>
    <xdr:ext cx="95250" cy="444014"/>
    <xdr:sp macro="" textlink="">
      <xdr:nvSpPr>
        <xdr:cNvPr id="3045" name="Text Box 15">
          <a:extLst>
            <a:ext uri="{FF2B5EF4-FFF2-40B4-BE49-F238E27FC236}">
              <a16:creationId xmlns:a16="http://schemas.microsoft.com/office/drawing/2014/main" id="{9CCB73F8-F16D-4687-BEE4-9424BAA5DD5F}"/>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46" name="Text Box 16">
          <a:extLst>
            <a:ext uri="{FF2B5EF4-FFF2-40B4-BE49-F238E27FC236}">
              <a16:creationId xmlns:a16="http://schemas.microsoft.com/office/drawing/2014/main" id="{5C2B51B4-DDE4-4E52-9D04-0128FD88017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47" name="Text Box 17">
          <a:extLst>
            <a:ext uri="{FF2B5EF4-FFF2-40B4-BE49-F238E27FC236}">
              <a16:creationId xmlns:a16="http://schemas.microsoft.com/office/drawing/2014/main" id="{96D4523F-54F2-4404-A667-F6DAA917710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48" name="Text Box 18">
          <a:extLst>
            <a:ext uri="{FF2B5EF4-FFF2-40B4-BE49-F238E27FC236}">
              <a16:creationId xmlns:a16="http://schemas.microsoft.com/office/drawing/2014/main" id="{8AE36D4F-2512-4701-AC59-4A0B63D86DF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0</xdr:rowOff>
    </xdr:from>
    <xdr:ext cx="95250" cy="171450"/>
    <xdr:sp macro="" textlink="">
      <xdr:nvSpPr>
        <xdr:cNvPr id="3049" name="Text Box 19">
          <a:extLst>
            <a:ext uri="{FF2B5EF4-FFF2-40B4-BE49-F238E27FC236}">
              <a16:creationId xmlns:a16="http://schemas.microsoft.com/office/drawing/2014/main" id="{E60E56AD-BDC8-4CA8-B053-8C114102B98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50" name="Text Box 16">
          <a:extLst>
            <a:ext uri="{FF2B5EF4-FFF2-40B4-BE49-F238E27FC236}">
              <a16:creationId xmlns:a16="http://schemas.microsoft.com/office/drawing/2014/main" id="{55D32B8E-7EEA-40FA-B30E-78D7D5644E2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0</xdr:rowOff>
    </xdr:from>
    <xdr:ext cx="95250" cy="171450"/>
    <xdr:sp macro="" textlink="">
      <xdr:nvSpPr>
        <xdr:cNvPr id="3051" name="Text Box 17">
          <a:extLst>
            <a:ext uri="{FF2B5EF4-FFF2-40B4-BE49-F238E27FC236}">
              <a16:creationId xmlns:a16="http://schemas.microsoft.com/office/drawing/2014/main" id="{58B42EB4-29F2-40C6-AD8E-4143447745C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52</xdr:row>
      <xdr:rowOff>15875</xdr:rowOff>
    </xdr:from>
    <xdr:ext cx="95250" cy="171450"/>
    <xdr:sp macro="" textlink="">
      <xdr:nvSpPr>
        <xdr:cNvPr id="3052" name="Text Box 18">
          <a:extLst>
            <a:ext uri="{FF2B5EF4-FFF2-40B4-BE49-F238E27FC236}">
              <a16:creationId xmlns:a16="http://schemas.microsoft.com/office/drawing/2014/main" id="{68BCE6E6-64E0-47BA-B1DA-FCC4AB53C371}"/>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53" name="Text Box 16">
          <a:extLst>
            <a:ext uri="{FF2B5EF4-FFF2-40B4-BE49-F238E27FC236}">
              <a16:creationId xmlns:a16="http://schemas.microsoft.com/office/drawing/2014/main" id="{31A99D19-A719-4CAF-9179-6BB581FA8EC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54" name="Text Box 17">
          <a:extLst>
            <a:ext uri="{FF2B5EF4-FFF2-40B4-BE49-F238E27FC236}">
              <a16:creationId xmlns:a16="http://schemas.microsoft.com/office/drawing/2014/main" id="{0CB3BBDB-6244-480E-B564-904A2C120E6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55" name="Text Box 18">
          <a:extLst>
            <a:ext uri="{FF2B5EF4-FFF2-40B4-BE49-F238E27FC236}">
              <a16:creationId xmlns:a16="http://schemas.microsoft.com/office/drawing/2014/main" id="{A460615B-1E70-4939-BB5C-D221B99E8E3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56" name="Text Box 19">
          <a:extLst>
            <a:ext uri="{FF2B5EF4-FFF2-40B4-BE49-F238E27FC236}">
              <a16:creationId xmlns:a16="http://schemas.microsoft.com/office/drawing/2014/main" id="{7AB73439-3F46-4DB7-9CC2-34CDAD71872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52</xdr:row>
      <xdr:rowOff>0</xdr:rowOff>
    </xdr:from>
    <xdr:ext cx="95250" cy="171450"/>
    <xdr:sp macro="" textlink="">
      <xdr:nvSpPr>
        <xdr:cNvPr id="3057" name="Text Box 16">
          <a:extLst>
            <a:ext uri="{FF2B5EF4-FFF2-40B4-BE49-F238E27FC236}">
              <a16:creationId xmlns:a16="http://schemas.microsoft.com/office/drawing/2014/main" id="{188AAFFF-DE39-42D1-BD9C-3DA908AA0B3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52</xdr:row>
      <xdr:rowOff>170392</xdr:rowOff>
    </xdr:from>
    <xdr:ext cx="95250" cy="213632"/>
    <xdr:sp macro="" textlink="">
      <xdr:nvSpPr>
        <xdr:cNvPr id="3058" name="Text Box 15">
          <a:extLst>
            <a:ext uri="{FF2B5EF4-FFF2-40B4-BE49-F238E27FC236}">
              <a16:creationId xmlns:a16="http://schemas.microsoft.com/office/drawing/2014/main" id="{1E7D4541-05F8-49BA-9B09-42B11ED63DF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448496"/>
    <xdr:sp macro="" textlink="">
      <xdr:nvSpPr>
        <xdr:cNvPr id="3059" name="Text Box 15">
          <a:extLst>
            <a:ext uri="{FF2B5EF4-FFF2-40B4-BE49-F238E27FC236}">
              <a16:creationId xmlns:a16="http://schemas.microsoft.com/office/drawing/2014/main" id="{838C0675-F971-406F-98CB-528901526AE1}"/>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504825</xdr:rowOff>
    </xdr:from>
    <xdr:ext cx="95250" cy="442269"/>
    <xdr:sp macro="" textlink="">
      <xdr:nvSpPr>
        <xdr:cNvPr id="3060" name="Text Box 15">
          <a:extLst>
            <a:ext uri="{FF2B5EF4-FFF2-40B4-BE49-F238E27FC236}">
              <a16:creationId xmlns:a16="http://schemas.microsoft.com/office/drawing/2014/main" id="{F70AEAEE-251B-4C1F-991F-EA9FECE1C539}"/>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504825</xdr:rowOff>
    </xdr:from>
    <xdr:ext cx="95250" cy="442269"/>
    <xdr:sp macro="" textlink="">
      <xdr:nvSpPr>
        <xdr:cNvPr id="3061" name="Text Box 15">
          <a:extLst>
            <a:ext uri="{FF2B5EF4-FFF2-40B4-BE49-F238E27FC236}">
              <a16:creationId xmlns:a16="http://schemas.microsoft.com/office/drawing/2014/main" id="{CC7966E5-DA18-43E0-99E8-843C09BFF7DD}"/>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213632"/>
    <xdr:sp macro="" textlink="">
      <xdr:nvSpPr>
        <xdr:cNvPr id="3062" name="Text Box 15">
          <a:extLst>
            <a:ext uri="{FF2B5EF4-FFF2-40B4-BE49-F238E27FC236}">
              <a16:creationId xmlns:a16="http://schemas.microsoft.com/office/drawing/2014/main" id="{72D50B00-72B2-431E-822A-9F81F8E67BC7}"/>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444331"/>
    <xdr:sp macro="" textlink="">
      <xdr:nvSpPr>
        <xdr:cNvPr id="3063" name="Text Box 15">
          <a:extLst>
            <a:ext uri="{FF2B5EF4-FFF2-40B4-BE49-F238E27FC236}">
              <a16:creationId xmlns:a16="http://schemas.microsoft.com/office/drawing/2014/main" id="{3FA1077A-0E8E-45A5-BF6E-9CAA7D33C065}"/>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52</xdr:row>
      <xdr:rowOff>170392</xdr:rowOff>
    </xdr:from>
    <xdr:ext cx="95250" cy="213632"/>
    <xdr:sp macro="" textlink="">
      <xdr:nvSpPr>
        <xdr:cNvPr id="3064" name="Text Box 15">
          <a:extLst>
            <a:ext uri="{FF2B5EF4-FFF2-40B4-BE49-F238E27FC236}">
              <a16:creationId xmlns:a16="http://schemas.microsoft.com/office/drawing/2014/main" id="{AE4743FF-B055-472A-AD16-89B78EA6056C}"/>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65" name="Text Box 16">
          <a:extLst>
            <a:ext uri="{FF2B5EF4-FFF2-40B4-BE49-F238E27FC236}">
              <a16:creationId xmlns:a16="http://schemas.microsoft.com/office/drawing/2014/main" id="{97A4E41B-3CBB-45BB-B402-0CB8D168ABE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66" name="Text Box 17">
          <a:extLst>
            <a:ext uri="{FF2B5EF4-FFF2-40B4-BE49-F238E27FC236}">
              <a16:creationId xmlns:a16="http://schemas.microsoft.com/office/drawing/2014/main" id="{FA926BFB-6165-4FB8-8748-55F6D5B8E21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67" name="Text Box 18">
          <a:extLst>
            <a:ext uri="{FF2B5EF4-FFF2-40B4-BE49-F238E27FC236}">
              <a16:creationId xmlns:a16="http://schemas.microsoft.com/office/drawing/2014/main" id="{C08174A4-1FA9-4696-9C2D-BD69EF6BD87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68" name="Text Box 19">
          <a:extLst>
            <a:ext uri="{FF2B5EF4-FFF2-40B4-BE49-F238E27FC236}">
              <a16:creationId xmlns:a16="http://schemas.microsoft.com/office/drawing/2014/main" id="{5A1D4C87-7479-45AF-8E99-2D017E6D34B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69" name="Text Box 16">
          <a:extLst>
            <a:ext uri="{FF2B5EF4-FFF2-40B4-BE49-F238E27FC236}">
              <a16:creationId xmlns:a16="http://schemas.microsoft.com/office/drawing/2014/main" id="{ACA2156A-9364-42A4-9AE3-94FA79E6931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70" name="Text Box 17">
          <a:extLst>
            <a:ext uri="{FF2B5EF4-FFF2-40B4-BE49-F238E27FC236}">
              <a16:creationId xmlns:a16="http://schemas.microsoft.com/office/drawing/2014/main" id="{6559CC3E-1E21-4E94-86A7-21C142A8CBC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71" name="Text Box 18">
          <a:extLst>
            <a:ext uri="{FF2B5EF4-FFF2-40B4-BE49-F238E27FC236}">
              <a16:creationId xmlns:a16="http://schemas.microsoft.com/office/drawing/2014/main" id="{C3F664B6-A9FE-491F-9891-50C2E153183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72" name="Text Box 19">
          <a:extLst>
            <a:ext uri="{FF2B5EF4-FFF2-40B4-BE49-F238E27FC236}">
              <a16:creationId xmlns:a16="http://schemas.microsoft.com/office/drawing/2014/main" id="{28C5B9A4-C44B-4A0B-A449-F228C42A966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073" name="Text Box 16">
          <a:extLst>
            <a:ext uri="{FF2B5EF4-FFF2-40B4-BE49-F238E27FC236}">
              <a16:creationId xmlns:a16="http://schemas.microsoft.com/office/drawing/2014/main" id="{704A345C-BC1B-4E70-8934-03C6017FFCE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074" name="Text Box 17">
          <a:extLst>
            <a:ext uri="{FF2B5EF4-FFF2-40B4-BE49-F238E27FC236}">
              <a16:creationId xmlns:a16="http://schemas.microsoft.com/office/drawing/2014/main" id="{F9877087-676D-4293-8365-2D0E23C7756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075" name="Text Box 18">
          <a:extLst>
            <a:ext uri="{FF2B5EF4-FFF2-40B4-BE49-F238E27FC236}">
              <a16:creationId xmlns:a16="http://schemas.microsoft.com/office/drawing/2014/main" id="{649E7B80-AB1A-4785-A9C0-30F52DDB015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076" name="Text Box 19">
          <a:extLst>
            <a:ext uri="{FF2B5EF4-FFF2-40B4-BE49-F238E27FC236}">
              <a16:creationId xmlns:a16="http://schemas.microsoft.com/office/drawing/2014/main" id="{D2E1150F-A65E-4373-8BB7-C348852B743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54</xdr:row>
      <xdr:rowOff>504825</xdr:rowOff>
    </xdr:from>
    <xdr:ext cx="95250" cy="444014"/>
    <xdr:sp macro="" textlink="">
      <xdr:nvSpPr>
        <xdr:cNvPr id="3077" name="Text Box 15">
          <a:extLst>
            <a:ext uri="{FF2B5EF4-FFF2-40B4-BE49-F238E27FC236}">
              <a16:creationId xmlns:a16="http://schemas.microsoft.com/office/drawing/2014/main" id="{E22CD5BB-7C63-49EB-8325-9D4DFE0A5CA4}"/>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78" name="Text Box 16">
          <a:extLst>
            <a:ext uri="{FF2B5EF4-FFF2-40B4-BE49-F238E27FC236}">
              <a16:creationId xmlns:a16="http://schemas.microsoft.com/office/drawing/2014/main" id="{2ECBE0DD-0F68-43D5-B138-B6122FED647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79" name="Text Box 17">
          <a:extLst>
            <a:ext uri="{FF2B5EF4-FFF2-40B4-BE49-F238E27FC236}">
              <a16:creationId xmlns:a16="http://schemas.microsoft.com/office/drawing/2014/main" id="{098F2A7E-2491-4EAE-A6E8-A96F1359F15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80" name="Text Box 18">
          <a:extLst>
            <a:ext uri="{FF2B5EF4-FFF2-40B4-BE49-F238E27FC236}">
              <a16:creationId xmlns:a16="http://schemas.microsoft.com/office/drawing/2014/main" id="{7787D6B7-049A-4621-B7A2-862F6B87A0A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81" name="Text Box 19">
          <a:extLst>
            <a:ext uri="{FF2B5EF4-FFF2-40B4-BE49-F238E27FC236}">
              <a16:creationId xmlns:a16="http://schemas.microsoft.com/office/drawing/2014/main" id="{DF8502DF-AC8C-4751-B81D-B98809883CA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82" name="Text Box 16">
          <a:extLst>
            <a:ext uri="{FF2B5EF4-FFF2-40B4-BE49-F238E27FC236}">
              <a16:creationId xmlns:a16="http://schemas.microsoft.com/office/drawing/2014/main" id="{CA3E8FB4-09A4-4AF5-81AB-C280CF814F7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83" name="Text Box 17">
          <a:extLst>
            <a:ext uri="{FF2B5EF4-FFF2-40B4-BE49-F238E27FC236}">
              <a16:creationId xmlns:a16="http://schemas.microsoft.com/office/drawing/2014/main" id="{D5CF7394-6B9D-4BF2-A9EE-371B5A076D8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084" name="Text Box 18">
          <a:extLst>
            <a:ext uri="{FF2B5EF4-FFF2-40B4-BE49-F238E27FC236}">
              <a16:creationId xmlns:a16="http://schemas.microsoft.com/office/drawing/2014/main" id="{8E470420-F86C-41EC-8BFF-D4722E4D07B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85" name="Text Box 16">
          <a:extLst>
            <a:ext uri="{FF2B5EF4-FFF2-40B4-BE49-F238E27FC236}">
              <a16:creationId xmlns:a16="http://schemas.microsoft.com/office/drawing/2014/main" id="{38D6734D-29B2-46C2-8A74-B348E3945FE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86" name="Text Box 17">
          <a:extLst>
            <a:ext uri="{FF2B5EF4-FFF2-40B4-BE49-F238E27FC236}">
              <a16:creationId xmlns:a16="http://schemas.microsoft.com/office/drawing/2014/main" id="{14292551-39C7-472B-808B-7FA518FDE09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87" name="Text Box 18">
          <a:extLst>
            <a:ext uri="{FF2B5EF4-FFF2-40B4-BE49-F238E27FC236}">
              <a16:creationId xmlns:a16="http://schemas.microsoft.com/office/drawing/2014/main" id="{B44BA253-507F-450B-9D5F-51EA0ED26B9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88" name="Text Box 19">
          <a:extLst>
            <a:ext uri="{FF2B5EF4-FFF2-40B4-BE49-F238E27FC236}">
              <a16:creationId xmlns:a16="http://schemas.microsoft.com/office/drawing/2014/main" id="{A3B6E495-7893-4EA5-B527-677A0541F0E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89" name="Text Box 16">
          <a:extLst>
            <a:ext uri="{FF2B5EF4-FFF2-40B4-BE49-F238E27FC236}">
              <a16:creationId xmlns:a16="http://schemas.microsoft.com/office/drawing/2014/main" id="{1603A4D3-34FB-401B-923D-83ABBCD90B0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90" name="Text Box 17">
          <a:extLst>
            <a:ext uri="{FF2B5EF4-FFF2-40B4-BE49-F238E27FC236}">
              <a16:creationId xmlns:a16="http://schemas.microsoft.com/office/drawing/2014/main" id="{CF887C0C-28AF-4191-B0E1-53F37661377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91" name="Text Box 18">
          <a:extLst>
            <a:ext uri="{FF2B5EF4-FFF2-40B4-BE49-F238E27FC236}">
              <a16:creationId xmlns:a16="http://schemas.microsoft.com/office/drawing/2014/main" id="{43F09544-B676-40F8-800E-47A13EA82C8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092" name="Text Box 19">
          <a:extLst>
            <a:ext uri="{FF2B5EF4-FFF2-40B4-BE49-F238E27FC236}">
              <a16:creationId xmlns:a16="http://schemas.microsoft.com/office/drawing/2014/main" id="{B9A6AD02-1B6D-41B1-8690-6660525B0DA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456743"/>
    <xdr:sp macro="" textlink="">
      <xdr:nvSpPr>
        <xdr:cNvPr id="3093" name="Text Box 15">
          <a:extLst>
            <a:ext uri="{FF2B5EF4-FFF2-40B4-BE49-F238E27FC236}">
              <a16:creationId xmlns:a16="http://schemas.microsoft.com/office/drawing/2014/main" id="{013D0619-9819-4445-B7F4-56FE4E721B39}"/>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504825</xdr:rowOff>
    </xdr:from>
    <xdr:ext cx="95250" cy="442269"/>
    <xdr:sp macro="" textlink="">
      <xdr:nvSpPr>
        <xdr:cNvPr id="3094" name="Text Box 15">
          <a:extLst>
            <a:ext uri="{FF2B5EF4-FFF2-40B4-BE49-F238E27FC236}">
              <a16:creationId xmlns:a16="http://schemas.microsoft.com/office/drawing/2014/main" id="{3C515715-177E-45F8-8F74-D7E7724336A3}"/>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52</xdr:row>
      <xdr:rowOff>504825</xdr:rowOff>
    </xdr:from>
    <xdr:ext cx="95250" cy="442269"/>
    <xdr:sp macro="" textlink="">
      <xdr:nvSpPr>
        <xdr:cNvPr id="3095" name="Text Box 15">
          <a:extLst>
            <a:ext uri="{FF2B5EF4-FFF2-40B4-BE49-F238E27FC236}">
              <a16:creationId xmlns:a16="http://schemas.microsoft.com/office/drawing/2014/main" id="{D89AA4A8-23BE-4F20-9DFF-0CC3F11535D8}"/>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213632"/>
    <xdr:sp macro="" textlink="">
      <xdr:nvSpPr>
        <xdr:cNvPr id="3096" name="Text Box 15">
          <a:extLst>
            <a:ext uri="{FF2B5EF4-FFF2-40B4-BE49-F238E27FC236}">
              <a16:creationId xmlns:a16="http://schemas.microsoft.com/office/drawing/2014/main" id="{E6338DC0-679E-4243-8A07-ABF4E8246418}"/>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52</xdr:row>
      <xdr:rowOff>504825</xdr:rowOff>
    </xdr:from>
    <xdr:ext cx="95250" cy="444331"/>
    <xdr:sp macro="" textlink="">
      <xdr:nvSpPr>
        <xdr:cNvPr id="3097" name="Text Box 15">
          <a:extLst>
            <a:ext uri="{FF2B5EF4-FFF2-40B4-BE49-F238E27FC236}">
              <a16:creationId xmlns:a16="http://schemas.microsoft.com/office/drawing/2014/main" id="{CFCE5663-770D-48A9-8973-0FE3BC2F55A1}"/>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52</xdr:row>
      <xdr:rowOff>504825</xdr:rowOff>
    </xdr:from>
    <xdr:ext cx="95250" cy="213632"/>
    <xdr:sp macro="" textlink="">
      <xdr:nvSpPr>
        <xdr:cNvPr id="3098" name="Text Box 15">
          <a:extLst>
            <a:ext uri="{FF2B5EF4-FFF2-40B4-BE49-F238E27FC236}">
              <a16:creationId xmlns:a16="http://schemas.microsoft.com/office/drawing/2014/main" id="{B65C2D3F-00FF-4A7F-9156-28BD348971A4}"/>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099" name="Text Box 16">
          <a:extLst>
            <a:ext uri="{FF2B5EF4-FFF2-40B4-BE49-F238E27FC236}">
              <a16:creationId xmlns:a16="http://schemas.microsoft.com/office/drawing/2014/main" id="{06A91FA8-3EC2-4CB8-B2B7-660BC17776B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00" name="Text Box 17">
          <a:extLst>
            <a:ext uri="{FF2B5EF4-FFF2-40B4-BE49-F238E27FC236}">
              <a16:creationId xmlns:a16="http://schemas.microsoft.com/office/drawing/2014/main" id="{48E87E8F-7057-465B-885C-91A99949106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01" name="Text Box 18">
          <a:extLst>
            <a:ext uri="{FF2B5EF4-FFF2-40B4-BE49-F238E27FC236}">
              <a16:creationId xmlns:a16="http://schemas.microsoft.com/office/drawing/2014/main" id="{BADAD68A-1CCC-4DC3-ADA7-15A8260226E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02" name="Text Box 19">
          <a:extLst>
            <a:ext uri="{FF2B5EF4-FFF2-40B4-BE49-F238E27FC236}">
              <a16:creationId xmlns:a16="http://schemas.microsoft.com/office/drawing/2014/main" id="{809E0B50-9DFE-4747-A88A-115A6C4E70B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03" name="Text Box 16">
          <a:extLst>
            <a:ext uri="{FF2B5EF4-FFF2-40B4-BE49-F238E27FC236}">
              <a16:creationId xmlns:a16="http://schemas.microsoft.com/office/drawing/2014/main" id="{A420A98A-6928-4A97-858A-52537183616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04" name="Text Box 17">
          <a:extLst>
            <a:ext uri="{FF2B5EF4-FFF2-40B4-BE49-F238E27FC236}">
              <a16:creationId xmlns:a16="http://schemas.microsoft.com/office/drawing/2014/main" id="{2FB3DA85-3DBD-4437-90E1-90143EE0EF3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05" name="Text Box 18">
          <a:extLst>
            <a:ext uri="{FF2B5EF4-FFF2-40B4-BE49-F238E27FC236}">
              <a16:creationId xmlns:a16="http://schemas.microsoft.com/office/drawing/2014/main" id="{4F05676E-38BA-43EE-A7C8-1A2412D09FB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06" name="Text Box 19">
          <a:extLst>
            <a:ext uri="{FF2B5EF4-FFF2-40B4-BE49-F238E27FC236}">
              <a16:creationId xmlns:a16="http://schemas.microsoft.com/office/drawing/2014/main" id="{33704A77-C6AF-4AC3-BB93-AC95418A402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107" name="Text Box 16">
          <a:extLst>
            <a:ext uri="{FF2B5EF4-FFF2-40B4-BE49-F238E27FC236}">
              <a16:creationId xmlns:a16="http://schemas.microsoft.com/office/drawing/2014/main" id="{4E82D7C1-E099-49A6-B240-0E37D235F99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108" name="Text Box 17">
          <a:extLst>
            <a:ext uri="{FF2B5EF4-FFF2-40B4-BE49-F238E27FC236}">
              <a16:creationId xmlns:a16="http://schemas.microsoft.com/office/drawing/2014/main" id="{44F3C9BB-DC4A-4235-B9F3-D59F46CDC62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109" name="Text Box 18">
          <a:extLst>
            <a:ext uri="{FF2B5EF4-FFF2-40B4-BE49-F238E27FC236}">
              <a16:creationId xmlns:a16="http://schemas.microsoft.com/office/drawing/2014/main" id="{DE39421B-DA52-47F8-8A5D-725EDC9639D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0</xdr:rowOff>
    </xdr:from>
    <xdr:ext cx="95250" cy="171450"/>
    <xdr:sp macro="" textlink="">
      <xdr:nvSpPr>
        <xdr:cNvPr id="3110" name="Text Box 19">
          <a:extLst>
            <a:ext uri="{FF2B5EF4-FFF2-40B4-BE49-F238E27FC236}">
              <a16:creationId xmlns:a16="http://schemas.microsoft.com/office/drawing/2014/main" id="{4218FF8E-D826-4283-A722-EFE9AB0947F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54</xdr:row>
      <xdr:rowOff>504825</xdr:rowOff>
    </xdr:from>
    <xdr:ext cx="95250" cy="444014"/>
    <xdr:sp macro="" textlink="">
      <xdr:nvSpPr>
        <xdr:cNvPr id="3111" name="Text Box 15">
          <a:extLst>
            <a:ext uri="{FF2B5EF4-FFF2-40B4-BE49-F238E27FC236}">
              <a16:creationId xmlns:a16="http://schemas.microsoft.com/office/drawing/2014/main" id="{438649A6-C534-4AC0-A99A-EAF5C320031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12" name="Text Box 16">
          <a:extLst>
            <a:ext uri="{FF2B5EF4-FFF2-40B4-BE49-F238E27FC236}">
              <a16:creationId xmlns:a16="http://schemas.microsoft.com/office/drawing/2014/main" id="{89D3E434-A6AF-4A3E-8D4A-60A4D1F04FA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13" name="Text Box 17">
          <a:extLst>
            <a:ext uri="{FF2B5EF4-FFF2-40B4-BE49-F238E27FC236}">
              <a16:creationId xmlns:a16="http://schemas.microsoft.com/office/drawing/2014/main" id="{F5B4B3CB-746A-453E-A923-8E7B4EE76AE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14" name="Text Box 18">
          <a:extLst>
            <a:ext uri="{FF2B5EF4-FFF2-40B4-BE49-F238E27FC236}">
              <a16:creationId xmlns:a16="http://schemas.microsoft.com/office/drawing/2014/main" id="{355CDED2-7CD2-4C3B-9802-4FD10A12BF0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15" name="Text Box 19">
          <a:extLst>
            <a:ext uri="{FF2B5EF4-FFF2-40B4-BE49-F238E27FC236}">
              <a16:creationId xmlns:a16="http://schemas.microsoft.com/office/drawing/2014/main" id="{A8786F82-F7B7-4546-B2B7-D273A4FE8D6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54</xdr:row>
      <xdr:rowOff>504825</xdr:rowOff>
    </xdr:from>
    <xdr:ext cx="95250" cy="442269"/>
    <xdr:sp macro="" textlink="">
      <xdr:nvSpPr>
        <xdr:cNvPr id="3116" name="Text Box 15">
          <a:extLst>
            <a:ext uri="{FF2B5EF4-FFF2-40B4-BE49-F238E27FC236}">
              <a16:creationId xmlns:a16="http://schemas.microsoft.com/office/drawing/2014/main" id="{593061A3-172E-4F22-8CE9-43878B00D611}"/>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17" name="Text Box 16">
          <a:extLst>
            <a:ext uri="{FF2B5EF4-FFF2-40B4-BE49-F238E27FC236}">
              <a16:creationId xmlns:a16="http://schemas.microsoft.com/office/drawing/2014/main" id="{57D123A4-49ED-470D-B467-B1F03E6FA0D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18" name="Text Box 17">
          <a:extLst>
            <a:ext uri="{FF2B5EF4-FFF2-40B4-BE49-F238E27FC236}">
              <a16:creationId xmlns:a16="http://schemas.microsoft.com/office/drawing/2014/main" id="{5BF1E0EC-40E7-46EC-9E88-50944F179C9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19" name="Text Box 18">
          <a:extLst>
            <a:ext uri="{FF2B5EF4-FFF2-40B4-BE49-F238E27FC236}">
              <a16:creationId xmlns:a16="http://schemas.microsoft.com/office/drawing/2014/main" id="{751AC10C-3BFF-4EC4-AE17-708DB7B7283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0" name="Text Box 16">
          <a:extLst>
            <a:ext uri="{FF2B5EF4-FFF2-40B4-BE49-F238E27FC236}">
              <a16:creationId xmlns:a16="http://schemas.microsoft.com/office/drawing/2014/main" id="{405E337E-7015-4D8A-ADD3-4AB32A0B721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1" name="Text Box 17">
          <a:extLst>
            <a:ext uri="{FF2B5EF4-FFF2-40B4-BE49-F238E27FC236}">
              <a16:creationId xmlns:a16="http://schemas.microsoft.com/office/drawing/2014/main" id="{C7548607-C1CA-46CC-ACBC-665DB4EDCD3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2" name="Text Box 18">
          <a:extLst>
            <a:ext uri="{FF2B5EF4-FFF2-40B4-BE49-F238E27FC236}">
              <a16:creationId xmlns:a16="http://schemas.microsoft.com/office/drawing/2014/main" id="{CCE11AB4-28F8-4BC0-B3F9-DBF77A284DE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3" name="Text Box 19">
          <a:extLst>
            <a:ext uri="{FF2B5EF4-FFF2-40B4-BE49-F238E27FC236}">
              <a16:creationId xmlns:a16="http://schemas.microsoft.com/office/drawing/2014/main" id="{7D32E41E-AFD1-449E-B444-F8F64085368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4" name="Text Box 16">
          <a:extLst>
            <a:ext uri="{FF2B5EF4-FFF2-40B4-BE49-F238E27FC236}">
              <a16:creationId xmlns:a16="http://schemas.microsoft.com/office/drawing/2014/main" id="{E90D0BE9-EA91-48AC-89BF-E33777CD46D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5" name="Text Box 17">
          <a:extLst>
            <a:ext uri="{FF2B5EF4-FFF2-40B4-BE49-F238E27FC236}">
              <a16:creationId xmlns:a16="http://schemas.microsoft.com/office/drawing/2014/main" id="{FBCDC27E-BB65-48B4-B729-D5BF369C17C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26" name="Text Box 18">
          <a:extLst>
            <a:ext uri="{FF2B5EF4-FFF2-40B4-BE49-F238E27FC236}">
              <a16:creationId xmlns:a16="http://schemas.microsoft.com/office/drawing/2014/main" id="{7B7615BB-C5B0-4407-A035-C2E162EA457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56</xdr:row>
      <xdr:rowOff>170392</xdr:rowOff>
    </xdr:from>
    <xdr:ext cx="95250" cy="213632"/>
    <xdr:sp macro="" textlink="">
      <xdr:nvSpPr>
        <xdr:cNvPr id="3127" name="Text Box 15">
          <a:extLst>
            <a:ext uri="{FF2B5EF4-FFF2-40B4-BE49-F238E27FC236}">
              <a16:creationId xmlns:a16="http://schemas.microsoft.com/office/drawing/2014/main" id="{556FE59C-16BC-4B47-ADEA-50173F2EC786}"/>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28" name="Text Box 16">
          <a:extLst>
            <a:ext uri="{FF2B5EF4-FFF2-40B4-BE49-F238E27FC236}">
              <a16:creationId xmlns:a16="http://schemas.microsoft.com/office/drawing/2014/main" id="{AB8DED25-5FA0-426F-84C1-9B4EA2E2373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29" name="Text Box 17">
          <a:extLst>
            <a:ext uri="{FF2B5EF4-FFF2-40B4-BE49-F238E27FC236}">
              <a16:creationId xmlns:a16="http://schemas.microsoft.com/office/drawing/2014/main" id="{4C9AF8B9-0DA5-4C14-8612-070FA5797B5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30" name="Text Box 18">
          <a:extLst>
            <a:ext uri="{FF2B5EF4-FFF2-40B4-BE49-F238E27FC236}">
              <a16:creationId xmlns:a16="http://schemas.microsoft.com/office/drawing/2014/main" id="{E7B85EDF-37C5-41BE-BFBC-1AB7C96082C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31" name="Text Box 19">
          <a:extLst>
            <a:ext uri="{FF2B5EF4-FFF2-40B4-BE49-F238E27FC236}">
              <a16:creationId xmlns:a16="http://schemas.microsoft.com/office/drawing/2014/main" id="{663EA74C-DA98-4578-BD26-27F09BF9FFA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32" name="Text Box 16">
          <a:extLst>
            <a:ext uri="{FF2B5EF4-FFF2-40B4-BE49-F238E27FC236}">
              <a16:creationId xmlns:a16="http://schemas.microsoft.com/office/drawing/2014/main" id="{7D6031E7-7B69-4014-A8ED-9B04D752A8A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33" name="Text Box 17">
          <a:extLst>
            <a:ext uri="{FF2B5EF4-FFF2-40B4-BE49-F238E27FC236}">
              <a16:creationId xmlns:a16="http://schemas.microsoft.com/office/drawing/2014/main" id="{B6266168-5028-4DF1-A544-92B5245312D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34" name="Text Box 18">
          <a:extLst>
            <a:ext uri="{FF2B5EF4-FFF2-40B4-BE49-F238E27FC236}">
              <a16:creationId xmlns:a16="http://schemas.microsoft.com/office/drawing/2014/main" id="{5C1CF21A-2EDD-4AAA-B33B-486910884A6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35" name="Text Box 19">
          <a:extLst>
            <a:ext uri="{FF2B5EF4-FFF2-40B4-BE49-F238E27FC236}">
              <a16:creationId xmlns:a16="http://schemas.microsoft.com/office/drawing/2014/main" id="{8C23201C-76EF-4D55-A6F3-7DB982B1CE4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3136" name="Text Box 16">
          <a:extLst>
            <a:ext uri="{FF2B5EF4-FFF2-40B4-BE49-F238E27FC236}">
              <a16:creationId xmlns:a16="http://schemas.microsoft.com/office/drawing/2014/main" id="{F77A9A4A-1B15-4EDF-A6A4-59650A515D47}"/>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3137" name="Text Box 17">
          <a:extLst>
            <a:ext uri="{FF2B5EF4-FFF2-40B4-BE49-F238E27FC236}">
              <a16:creationId xmlns:a16="http://schemas.microsoft.com/office/drawing/2014/main" id="{11A25950-036A-4974-AC46-E305403A346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3138" name="Text Box 18">
          <a:extLst>
            <a:ext uri="{FF2B5EF4-FFF2-40B4-BE49-F238E27FC236}">
              <a16:creationId xmlns:a16="http://schemas.microsoft.com/office/drawing/2014/main" id="{04FA9B5A-9B69-470B-8BA4-29279964E37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53</xdr:row>
      <xdr:rowOff>0</xdr:rowOff>
    </xdr:from>
    <xdr:ext cx="95250" cy="171450"/>
    <xdr:sp macro="" textlink="">
      <xdr:nvSpPr>
        <xdr:cNvPr id="3139" name="Text Box 19">
          <a:extLst>
            <a:ext uri="{FF2B5EF4-FFF2-40B4-BE49-F238E27FC236}">
              <a16:creationId xmlns:a16="http://schemas.microsoft.com/office/drawing/2014/main" id="{525A6FD1-67D9-4F9A-8629-1E4A10123E85}"/>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54</xdr:row>
      <xdr:rowOff>504825</xdr:rowOff>
    </xdr:from>
    <xdr:ext cx="95250" cy="444014"/>
    <xdr:sp macro="" textlink="">
      <xdr:nvSpPr>
        <xdr:cNvPr id="3140" name="Text Box 15">
          <a:extLst>
            <a:ext uri="{FF2B5EF4-FFF2-40B4-BE49-F238E27FC236}">
              <a16:creationId xmlns:a16="http://schemas.microsoft.com/office/drawing/2014/main" id="{F605C4F2-6B27-42B9-9FCC-19F74616925F}"/>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41" name="Text Box 16">
          <a:extLst>
            <a:ext uri="{FF2B5EF4-FFF2-40B4-BE49-F238E27FC236}">
              <a16:creationId xmlns:a16="http://schemas.microsoft.com/office/drawing/2014/main" id="{E542DCA6-5DD1-4C24-9C47-83D2271A5D5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42" name="Text Box 17">
          <a:extLst>
            <a:ext uri="{FF2B5EF4-FFF2-40B4-BE49-F238E27FC236}">
              <a16:creationId xmlns:a16="http://schemas.microsoft.com/office/drawing/2014/main" id="{D9CB405E-04AB-47CD-AB05-6262C41AE6C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43" name="Text Box 18">
          <a:extLst>
            <a:ext uri="{FF2B5EF4-FFF2-40B4-BE49-F238E27FC236}">
              <a16:creationId xmlns:a16="http://schemas.microsoft.com/office/drawing/2014/main" id="{7D0815E7-9E47-4908-B6EF-9DC3A3E5B00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0</xdr:rowOff>
    </xdr:from>
    <xdr:ext cx="95250" cy="171450"/>
    <xdr:sp macro="" textlink="">
      <xdr:nvSpPr>
        <xdr:cNvPr id="3144" name="Text Box 19">
          <a:extLst>
            <a:ext uri="{FF2B5EF4-FFF2-40B4-BE49-F238E27FC236}">
              <a16:creationId xmlns:a16="http://schemas.microsoft.com/office/drawing/2014/main" id="{F119473A-39E8-416D-A0A0-5315ACC5470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45" name="Text Box 16">
          <a:extLst>
            <a:ext uri="{FF2B5EF4-FFF2-40B4-BE49-F238E27FC236}">
              <a16:creationId xmlns:a16="http://schemas.microsoft.com/office/drawing/2014/main" id="{BB812462-3945-4FC5-9BA0-20F7D86456A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0</xdr:rowOff>
    </xdr:from>
    <xdr:ext cx="95250" cy="171450"/>
    <xdr:sp macro="" textlink="">
      <xdr:nvSpPr>
        <xdr:cNvPr id="3146" name="Text Box 17">
          <a:extLst>
            <a:ext uri="{FF2B5EF4-FFF2-40B4-BE49-F238E27FC236}">
              <a16:creationId xmlns:a16="http://schemas.microsoft.com/office/drawing/2014/main" id="{AF429E75-44E9-4042-BEC5-F45C009CC42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56</xdr:row>
      <xdr:rowOff>15875</xdr:rowOff>
    </xdr:from>
    <xdr:ext cx="95250" cy="171450"/>
    <xdr:sp macro="" textlink="">
      <xdr:nvSpPr>
        <xdr:cNvPr id="3147" name="Text Box 18">
          <a:extLst>
            <a:ext uri="{FF2B5EF4-FFF2-40B4-BE49-F238E27FC236}">
              <a16:creationId xmlns:a16="http://schemas.microsoft.com/office/drawing/2014/main" id="{8F9C1CCB-6A1C-4F0A-B694-7D2CAB219143}"/>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48" name="Text Box 16">
          <a:extLst>
            <a:ext uri="{FF2B5EF4-FFF2-40B4-BE49-F238E27FC236}">
              <a16:creationId xmlns:a16="http://schemas.microsoft.com/office/drawing/2014/main" id="{BCF617F5-D3D4-4F5C-8C9E-3F2AB224D3D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49" name="Text Box 17">
          <a:extLst>
            <a:ext uri="{FF2B5EF4-FFF2-40B4-BE49-F238E27FC236}">
              <a16:creationId xmlns:a16="http://schemas.microsoft.com/office/drawing/2014/main" id="{C53769B0-A9CA-4C89-892E-1A8397B4F0D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50" name="Text Box 18">
          <a:extLst>
            <a:ext uri="{FF2B5EF4-FFF2-40B4-BE49-F238E27FC236}">
              <a16:creationId xmlns:a16="http://schemas.microsoft.com/office/drawing/2014/main" id="{F7E49387-12F8-40EF-B7FC-261C8E6F3F7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51" name="Text Box 19">
          <a:extLst>
            <a:ext uri="{FF2B5EF4-FFF2-40B4-BE49-F238E27FC236}">
              <a16:creationId xmlns:a16="http://schemas.microsoft.com/office/drawing/2014/main" id="{5269FA40-E4BB-40B3-AA83-01A46D87ECE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56</xdr:row>
      <xdr:rowOff>0</xdr:rowOff>
    </xdr:from>
    <xdr:ext cx="95250" cy="171450"/>
    <xdr:sp macro="" textlink="">
      <xdr:nvSpPr>
        <xdr:cNvPr id="3152" name="Text Box 16">
          <a:extLst>
            <a:ext uri="{FF2B5EF4-FFF2-40B4-BE49-F238E27FC236}">
              <a16:creationId xmlns:a16="http://schemas.microsoft.com/office/drawing/2014/main" id="{9F20C7E8-166F-4DCE-8EE2-3DA98510A2F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56</xdr:row>
      <xdr:rowOff>170392</xdr:rowOff>
    </xdr:from>
    <xdr:ext cx="95250" cy="213632"/>
    <xdr:sp macro="" textlink="">
      <xdr:nvSpPr>
        <xdr:cNvPr id="3153" name="Text Box 15">
          <a:extLst>
            <a:ext uri="{FF2B5EF4-FFF2-40B4-BE49-F238E27FC236}">
              <a16:creationId xmlns:a16="http://schemas.microsoft.com/office/drawing/2014/main" id="{57763767-4DC1-4A1D-812F-DB7C85FE9890}"/>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48496"/>
    <xdr:sp macro="" textlink="">
      <xdr:nvSpPr>
        <xdr:cNvPr id="3154" name="Text Box 15">
          <a:extLst>
            <a:ext uri="{FF2B5EF4-FFF2-40B4-BE49-F238E27FC236}">
              <a16:creationId xmlns:a16="http://schemas.microsoft.com/office/drawing/2014/main" id="{99BE2A26-E9C7-4D9D-BD36-0FC6B2E2F48D}"/>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504825</xdr:rowOff>
    </xdr:from>
    <xdr:ext cx="95250" cy="442269"/>
    <xdr:sp macro="" textlink="">
      <xdr:nvSpPr>
        <xdr:cNvPr id="3155" name="Text Box 15">
          <a:extLst>
            <a:ext uri="{FF2B5EF4-FFF2-40B4-BE49-F238E27FC236}">
              <a16:creationId xmlns:a16="http://schemas.microsoft.com/office/drawing/2014/main" id="{600920C8-61C0-4BC9-80E3-2A8E0379203A}"/>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504825</xdr:rowOff>
    </xdr:from>
    <xdr:ext cx="95250" cy="442269"/>
    <xdr:sp macro="" textlink="">
      <xdr:nvSpPr>
        <xdr:cNvPr id="3156" name="Text Box 15">
          <a:extLst>
            <a:ext uri="{FF2B5EF4-FFF2-40B4-BE49-F238E27FC236}">
              <a16:creationId xmlns:a16="http://schemas.microsoft.com/office/drawing/2014/main" id="{7492102E-D81C-42E1-BF78-8A3EEA07A9CF}"/>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213632"/>
    <xdr:sp macro="" textlink="">
      <xdr:nvSpPr>
        <xdr:cNvPr id="3157" name="Text Box 15">
          <a:extLst>
            <a:ext uri="{FF2B5EF4-FFF2-40B4-BE49-F238E27FC236}">
              <a16:creationId xmlns:a16="http://schemas.microsoft.com/office/drawing/2014/main" id="{29EB9339-2983-42E7-BEB5-6F75A00AA4B6}"/>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44331"/>
    <xdr:sp macro="" textlink="">
      <xdr:nvSpPr>
        <xdr:cNvPr id="3158" name="Text Box 15">
          <a:extLst>
            <a:ext uri="{FF2B5EF4-FFF2-40B4-BE49-F238E27FC236}">
              <a16:creationId xmlns:a16="http://schemas.microsoft.com/office/drawing/2014/main" id="{0D187FB4-75D1-490F-8D84-B6D6BA207764}"/>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56</xdr:row>
      <xdr:rowOff>170392</xdr:rowOff>
    </xdr:from>
    <xdr:ext cx="95250" cy="213632"/>
    <xdr:sp macro="" textlink="">
      <xdr:nvSpPr>
        <xdr:cNvPr id="3159" name="Text Box 15">
          <a:extLst>
            <a:ext uri="{FF2B5EF4-FFF2-40B4-BE49-F238E27FC236}">
              <a16:creationId xmlns:a16="http://schemas.microsoft.com/office/drawing/2014/main" id="{6178A78C-E550-468C-906C-A9BB221DBB2A}"/>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60" name="Text Box 16">
          <a:extLst>
            <a:ext uri="{FF2B5EF4-FFF2-40B4-BE49-F238E27FC236}">
              <a16:creationId xmlns:a16="http://schemas.microsoft.com/office/drawing/2014/main" id="{A36E1086-54CC-4DF3-82E2-798DDAD5C27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61" name="Text Box 17">
          <a:extLst>
            <a:ext uri="{FF2B5EF4-FFF2-40B4-BE49-F238E27FC236}">
              <a16:creationId xmlns:a16="http://schemas.microsoft.com/office/drawing/2014/main" id="{C833F6CD-A8C9-4594-998E-118ED92105F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62" name="Text Box 18">
          <a:extLst>
            <a:ext uri="{FF2B5EF4-FFF2-40B4-BE49-F238E27FC236}">
              <a16:creationId xmlns:a16="http://schemas.microsoft.com/office/drawing/2014/main" id="{277AD47D-1AB2-4A7A-956E-A23899E26ED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63" name="Text Box 19">
          <a:extLst>
            <a:ext uri="{FF2B5EF4-FFF2-40B4-BE49-F238E27FC236}">
              <a16:creationId xmlns:a16="http://schemas.microsoft.com/office/drawing/2014/main" id="{0AEFC438-0243-4142-8E41-8478C66E78B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64" name="Text Box 16">
          <a:extLst>
            <a:ext uri="{FF2B5EF4-FFF2-40B4-BE49-F238E27FC236}">
              <a16:creationId xmlns:a16="http://schemas.microsoft.com/office/drawing/2014/main" id="{C9F82DD5-FE91-4048-9409-DE53155ACE9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65" name="Text Box 17">
          <a:extLst>
            <a:ext uri="{FF2B5EF4-FFF2-40B4-BE49-F238E27FC236}">
              <a16:creationId xmlns:a16="http://schemas.microsoft.com/office/drawing/2014/main" id="{DB1FEDA9-6DC9-42F7-91A6-C3993C8789F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66" name="Text Box 18">
          <a:extLst>
            <a:ext uri="{FF2B5EF4-FFF2-40B4-BE49-F238E27FC236}">
              <a16:creationId xmlns:a16="http://schemas.microsoft.com/office/drawing/2014/main" id="{1B7C59BD-62B2-431E-A364-493CF03A2B9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67" name="Text Box 19">
          <a:extLst>
            <a:ext uri="{FF2B5EF4-FFF2-40B4-BE49-F238E27FC236}">
              <a16:creationId xmlns:a16="http://schemas.microsoft.com/office/drawing/2014/main" id="{E113E17D-84F3-413D-B1D4-E2752CD73C5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168" name="Text Box 16">
          <a:extLst>
            <a:ext uri="{FF2B5EF4-FFF2-40B4-BE49-F238E27FC236}">
              <a16:creationId xmlns:a16="http://schemas.microsoft.com/office/drawing/2014/main" id="{BEC36493-1B33-456A-B80B-D5556EE59EC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169" name="Text Box 17">
          <a:extLst>
            <a:ext uri="{FF2B5EF4-FFF2-40B4-BE49-F238E27FC236}">
              <a16:creationId xmlns:a16="http://schemas.microsoft.com/office/drawing/2014/main" id="{047B62DC-0CA0-4749-9891-0167C887B26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170" name="Text Box 18">
          <a:extLst>
            <a:ext uri="{FF2B5EF4-FFF2-40B4-BE49-F238E27FC236}">
              <a16:creationId xmlns:a16="http://schemas.microsoft.com/office/drawing/2014/main" id="{59C8796C-8960-4BF1-8999-172D8D22AC0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171" name="Text Box 19">
          <a:extLst>
            <a:ext uri="{FF2B5EF4-FFF2-40B4-BE49-F238E27FC236}">
              <a16:creationId xmlns:a16="http://schemas.microsoft.com/office/drawing/2014/main" id="{F0303113-9789-4F7B-B3F7-DA22C04254C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58</xdr:row>
      <xdr:rowOff>504825</xdr:rowOff>
    </xdr:from>
    <xdr:ext cx="95250" cy="444014"/>
    <xdr:sp macro="" textlink="">
      <xdr:nvSpPr>
        <xdr:cNvPr id="3172" name="Text Box 15">
          <a:extLst>
            <a:ext uri="{FF2B5EF4-FFF2-40B4-BE49-F238E27FC236}">
              <a16:creationId xmlns:a16="http://schemas.microsoft.com/office/drawing/2014/main" id="{BBC346DF-E79A-415B-8CF7-D3AFDE47C5B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73" name="Text Box 16">
          <a:extLst>
            <a:ext uri="{FF2B5EF4-FFF2-40B4-BE49-F238E27FC236}">
              <a16:creationId xmlns:a16="http://schemas.microsoft.com/office/drawing/2014/main" id="{A3F081A1-1190-4B89-ABC1-386A1DFB287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74" name="Text Box 17">
          <a:extLst>
            <a:ext uri="{FF2B5EF4-FFF2-40B4-BE49-F238E27FC236}">
              <a16:creationId xmlns:a16="http://schemas.microsoft.com/office/drawing/2014/main" id="{914153F1-0193-4B88-913B-CBE7CE8357E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75" name="Text Box 18">
          <a:extLst>
            <a:ext uri="{FF2B5EF4-FFF2-40B4-BE49-F238E27FC236}">
              <a16:creationId xmlns:a16="http://schemas.microsoft.com/office/drawing/2014/main" id="{4A5EF2DC-2017-42CF-955E-2DE06DAEF04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76" name="Text Box 19">
          <a:extLst>
            <a:ext uri="{FF2B5EF4-FFF2-40B4-BE49-F238E27FC236}">
              <a16:creationId xmlns:a16="http://schemas.microsoft.com/office/drawing/2014/main" id="{71A320D4-679A-40FF-8874-FABF2869903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77" name="Text Box 16">
          <a:extLst>
            <a:ext uri="{FF2B5EF4-FFF2-40B4-BE49-F238E27FC236}">
              <a16:creationId xmlns:a16="http://schemas.microsoft.com/office/drawing/2014/main" id="{B1E2AFF2-67F1-46FD-B200-7867E511118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78" name="Text Box 17">
          <a:extLst>
            <a:ext uri="{FF2B5EF4-FFF2-40B4-BE49-F238E27FC236}">
              <a16:creationId xmlns:a16="http://schemas.microsoft.com/office/drawing/2014/main" id="{FE0E69D8-FDEE-41FA-9FCC-10F234173ED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79" name="Text Box 18">
          <a:extLst>
            <a:ext uri="{FF2B5EF4-FFF2-40B4-BE49-F238E27FC236}">
              <a16:creationId xmlns:a16="http://schemas.microsoft.com/office/drawing/2014/main" id="{FCE72972-C62D-4467-BC9D-06CC4D4BC3D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0" name="Text Box 16">
          <a:extLst>
            <a:ext uri="{FF2B5EF4-FFF2-40B4-BE49-F238E27FC236}">
              <a16:creationId xmlns:a16="http://schemas.microsoft.com/office/drawing/2014/main" id="{C0E501CC-51CD-4B7A-9B70-4B7D4B0F1E7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1" name="Text Box 17">
          <a:extLst>
            <a:ext uri="{FF2B5EF4-FFF2-40B4-BE49-F238E27FC236}">
              <a16:creationId xmlns:a16="http://schemas.microsoft.com/office/drawing/2014/main" id="{8AA255C0-19FE-44C6-AFDC-974B4714CDD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2" name="Text Box 18">
          <a:extLst>
            <a:ext uri="{FF2B5EF4-FFF2-40B4-BE49-F238E27FC236}">
              <a16:creationId xmlns:a16="http://schemas.microsoft.com/office/drawing/2014/main" id="{31A6EF74-6C1D-4C66-9352-8FABC2E3EC0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3" name="Text Box 19">
          <a:extLst>
            <a:ext uri="{FF2B5EF4-FFF2-40B4-BE49-F238E27FC236}">
              <a16:creationId xmlns:a16="http://schemas.microsoft.com/office/drawing/2014/main" id="{8A4CA450-7A20-4969-B0AB-71367236325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4" name="Text Box 16">
          <a:extLst>
            <a:ext uri="{FF2B5EF4-FFF2-40B4-BE49-F238E27FC236}">
              <a16:creationId xmlns:a16="http://schemas.microsoft.com/office/drawing/2014/main" id="{C86BD3EC-E895-4289-AF7A-31880C39F82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5" name="Text Box 17">
          <a:extLst>
            <a:ext uri="{FF2B5EF4-FFF2-40B4-BE49-F238E27FC236}">
              <a16:creationId xmlns:a16="http://schemas.microsoft.com/office/drawing/2014/main" id="{EB5481EE-CE44-4FD0-AC54-CE3F69DC475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6" name="Text Box 18">
          <a:extLst>
            <a:ext uri="{FF2B5EF4-FFF2-40B4-BE49-F238E27FC236}">
              <a16:creationId xmlns:a16="http://schemas.microsoft.com/office/drawing/2014/main" id="{41995593-13D7-4BE5-A210-3CFC40A9D49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187" name="Text Box 19">
          <a:extLst>
            <a:ext uri="{FF2B5EF4-FFF2-40B4-BE49-F238E27FC236}">
              <a16:creationId xmlns:a16="http://schemas.microsoft.com/office/drawing/2014/main" id="{1D95593F-395C-4514-AB7E-4538F517074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56743"/>
    <xdr:sp macro="" textlink="">
      <xdr:nvSpPr>
        <xdr:cNvPr id="3188" name="Text Box 15">
          <a:extLst>
            <a:ext uri="{FF2B5EF4-FFF2-40B4-BE49-F238E27FC236}">
              <a16:creationId xmlns:a16="http://schemas.microsoft.com/office/drawing/2014/main" id="{176FD156-08C3-406E-BE99-20EE5A992A94}"/>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504825</xdr:rowOff>
    </xdr:from>
    <xdr:ext cx="95250" cy="442269"/>
    <xdr:sp macro="" textlink="">
      <xdr:nvSpPr>
        <xdr:cNvPr id="3189" name="Text Box 15">
          <a:extLst>
            <a:ext uri="{FF2B5EF4-FFF2-40B4-BE49-F238E27FC236}">
              <a16:creationId xmlns:a16="http://schemas.microsoft.com/office/drawing/2014/main" id="{D80F3B2F-64BC-4005-A654-2E25F544CA85}"/>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56</xdr:row>
      <xdr:rowOff>504825</xdr:rowOff>
    </xdr:from>
    <xdr:ext cx="95250" cy="442269"/>
    <xdr:sp macro="" textlink="">
      <xdr:nvSpPr>
        <xdr:cNvPr id="3190" name="Text Box 15">
          <a:extLst>
            <a:ext uri="{FF2B5EF4-FFF2-40B4-BE49-F238E27FC236}">
              <a16:creationId xmlns:a16="http://schemas.microsoft.com/office/drawing/2014/main" id="{E87B0CF7-3C75-468A-92A6-836305FDE959}"/>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213632"/>
    <xdr:sp macro="" textlink="">
      <xdr:nvSpPr>
        <xdr:cNvPr id="3191" name="Text Box 15">
          <a:extLst>
            <a:ext uri="{FF2B5EF4-FFF2-40B4-BE49-F238E27FC236}">
              <a16:creationId xmlns:a16="http://schemas.microsoft.com/office/drawing/2014/main" id="{0BEACEA4-D13B-4409-A8C4-09EF593D17E5}"/>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56</xdr:row>
      <xdr:rowOff>504825</xdr:rowOff>
    </xdr:from>
    <xdr:ext cx="95250" cy="444331"/>
    <xdr:sp macro="" textlink="">
      <xdr:nvSpPr>
        <xdr:cNvPr id="3192" name="Text Box 15">
          <a:extLst>
            <a:ext uri="{FF2B5EF4-FFF2-40B4-BE49-F238E27FC236}">
              <a16:creationId xmlns:a16="http://schemas.microsoft.com/office/drawing/2014/main" id="{24317B00-2679-4976-986E-981138B4C020}"/>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56</xdr:row>
      <xdr:rowOff>504825</xdr:rowOff>
    </xdr:from>
    <xdr:ext cx="95250" cy="213632"/>
    <xdr:sp macro="" textlink="">
      <xdr:nvSpPr>
        <xdr:cNvPr id="3193" name="Text Box 15">
          <a:extLst>
            <a:ext uri="{FF2B5EF4-FFF2-40B4-BE49-F238E27FC236}">
              <a16:creationId xmlns:a16="http://schemas.microsoft.com/office/drawing/2014/main" id="{5D88D6B4-2E51-4FE8-86D3-2C6F4D083E44}"/>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94" name="Text Box 16">
          <a:extLst>
            <a:ext uri="{FF2B5EF4-FFF2-40B4-BE49-F238E27FC236}">
              <a16:creationId xmlns:a16="http://schemas.microsoft.com/office/drawing/2014/main" id="{48FA49A2-F466-4A49-80D0-8C3C4EDE257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95" name="Text Box 17">
          <a:extLst>
            <a:ext uri="{FF2B5EF4-FFF2-40B4-BE49-F238E27FC236}">
              <a16:creationId xmlns:a16="http://schemas.microsoft.com/office/drawing/2014/main" id="{64EA1AEF-5ADE-41D2-8A1C-66DC6AFE07D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96" name="Text Box 18">
          <a:extLst>
            <a:ext uri="{FF2B5EF4-FFF2-40B4-BE49-F238E27FC236}">
              <a16:creationId xmlns:a16="http://schemas.microsoft.com/office/drawing/2014/main" id="{0824B178-0CC4-4E81-BF81-96BDCAC6CBB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197" name="Text Box 19">
          <a:extLst>
            <a:ext uri="{FF2B5EF4-FFF2-40B4-BE49-F238E27FC236}">
              <a16:creationId xmlns:a16="http://schemas.microsoft.com/office/drawing/2014/main" id="{ED5C19C9-5A1C-4F65-A354-8B0D92E88B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98" name="Text Box 16">
          <a:extLst>
            <a:ext uri="{FF2B5EF4-FFF2-40B4-BE49-F238E27FC236}">
              <a16:creationId xmlns:a16="http://schemas.microsoft.com/office/drawing/2014/main" id="{2A480010-3EA2-442B-8D39-EC5636395B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199" name="Text Box 17">
          <a:extLst>
            <a:ext uri="{FF2B5EF4-FFF2-40B4-BE49-F238E27FC236}">
              <a16:creationId xmlns:a16="http://schemas.microsoft.com/office/drawing/2014/main" id="{A12C313B-BD5E-49F3-AFA6-0F2B8A643E8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00" name="Text Box 18">
          <a:extLst>
            <a:ext uri="{FF2B5EF4-FFF2-40B4-BE49-F238E27FC236}">
              <a16:creationId xmlns:a16="http://schemas.microsoft.com/office/drawing/2014/main" id="{0E2556C2-CB7D-4418-B55C-F5D248D969E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01" name="Text Box 19">
          <a:extLst>
            <a:ext uri="{FF2B5EF4-FFF2-40B4-BE49-F238E27FC236}">
              <a16:creationId xmlns:a16="http://schemas.microsoft.com/office/drawing/2014/main" id="{14B6F7A6-D0FF-46AA-BE14-EFEE55C8C8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202" name="Text Box 16">
          <a:extLst>
            <a:ext uri="{FF2B5EF4-FFF2-40B4-BE49-F238E27FC236}">
              <a16:creationId xmlns:a16="http://schemas.microsoft.com/office/drawing/2014/main" id="{2766166A-A4E6-44B1-94A5-915B41E954A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203" name="Text Box 17">
          <a:extLst>
            <a:ext uri="{FF2B5EF4-FFF2-40B4-BE49-F238E27FC236}">
              <a16:creationId xmlns:a16="http://schemas.microsoft.com/office/drawing/2014/main" id="{55FE31C1-F020-4961-A96C-2E4C919B9A6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204" name="Text Box 18">
          <a:extLst>
            <a:ext uri="{FF2B5EF4-FFF2-40B4-BE49-F238E27FC236}">
              <a16:creationId xmlns:a16="http://schemas.microsoft.com/office/drawing/2014/main" id="{797D9009-827A-413D-A373-2626FF59F06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0</xdr:rowOff>
    </xdr:from>
    <xdr:ext cx="95250" cy="171450"/>
    <xdr:sp macro="" textlink="">
      <xdr:nvSpPr>
        <xdr:cNvPr id="3205" name="Text Box 19">
          <a:extLst>
            <a:ext uri="{FF2B5EF4-FFF2-40B4-BE49-F238E27FC236}">
              <a16:creationId xmlns:a16="http://schemas.microsoft.com/office/drawing/2014/main" id="{C9AA8CFC-70C9-46C1-B937-4B8C79EE430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58</xdr:row>
      <xdr:rowOff>504825</xdr:rowOff>
    </xdr:from>
    <xdr:ext cx="95250" cy="444014"/>
    <xdr:sp macro="" textlink="">
      <xdr:nvSpPr>
        <xdr:cNvPr id="3206" name="Text Box 15">
          <a:extLst>
            <a:ext uri="{FF2B5EF4-FFF2-40B4-BE49-F238E27FC236}">
              <a16:creationId xmlns:a16="http://schemas.microsoft.com/office/drawing/2014/main" id="{895D1F88-5944-47AB-9252-F8CE03C08B2B}"/>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07" name="Text Box 16">
          <a:extLst>
            <a:ext uri="{FF2B5EF4-FFF2-40B4-BE49-F238E27FC236}">
              <a16:creationId xmlns:a16="http://schemas.microsoft.com/office/drawing/2014/main" id="{F0E21624-94C2-49F1-BB98-792AAC3A898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08" name="Text Box 17">
          <a:extLst>
            <a:ext uri="{FF2B5EF4-FFF2-40B4-BE49-F238E27FC236}">
              <a16:creationId xmlns:a16="http://schemas.microsoft.com/office/drawing/2014/main" id="{EC720587-9D1B-4D0A-8DF7-40A0288976D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09" name="Text Box 18">
          <a:extLst>
            <a:ext uri="{FF2B5EF4-FFF2-40B4-BE49-F238E27FC236}">
              <a16:creationId xmlns:a16="http://schemas.microsoft.com/office/drawing/2014/main" id="{C7797891-19CE-400B-99A4-3A81C11B80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10" name="Text Box 19">
          <a:extLst>
            <a:ext uri="{FF2B5EF4-FFF2-40B4-BE49-F238E27FC236}">
              <a16:creationId xmlns:a16="http://schemas.microsoft.com/office/drawing/2014/main" id="{29648BC6-E86D-4A2E-8E74-15C5AE730C4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58</xdr:row>
      <xdr:rowOff>504825</xdr:rowOff>
    </xdr:from>
    <xdr:ext cx="95250" cy="442269"/>
    <xdr:sp macro="" textlink="">
      <xdr:nvSpPr>
        <xdr:cNvPr id="3211" name="Text Box 15">
          <a:extLst>
            <a:ext uri="{FF2B5EF4-FFF2-40B4-BE49-F238E27FC236}">
              <a16:creationId xmlns:a16="http://schemas.microsoft.com/office/drawing/2014/main" id="{E3A1B8C5-5A7F-4AF6-905A-EDF6CD9DA145}"/>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12" name="Text Box 16">
          <a:extLst>
            <a:ext uri="{FF2B5EF4-FFF2-40B4-BE49-F238E27FC236}">
              <a16:creationId xmlns:a16="http://schemas.microsoft.com/office/drawing/2014/main" id="{9624B563-3549-4244-8A97-97C400D2AEF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13" name="Text Box 17">
          <a:extLst>
            <a:ext uri="{FF2B5EF4-FFF2-40B4-BE49-F238E27FC236}">
              <a16:creationId xmlns:a16="http://schemas.microsoft.com/office/drawing/2014/main" id="{B0A5213A-7CAC-418A-9E1F-0B7B8494696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14" name="Text Box 18">
          <a:extLst>
            <a:ext uri="{FF2B5EF4-FFF2-40B4-BE49-F238E27FC236}">
              <a16:creationId xmlns:a16="http://schemas.microsoft.com/office/drawing/2014/main" id="{906D6A39-C83F-42C1-B799-E09F58E62B2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15" name="Text Box 16">
          <a:extLst>
            <a:ext uri="{FF2B5EF4-FFF2-40B4-BE49-F238E27FC236}">
              <a16:creationId xmlns:a16="http://schemas.microsoft.com/office/drawing/2014/main" id="{0CB69048-D6CE-48F8-A49E-F7BD273D54D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16" name="Text Box 17">
          <a:extLst>
            <a:ext uri="{FF2B5EF4-FFF2-40B4-BE49-F238E27FC236}">
              <a16:creationId xmlns:a16="http://schemas.microsoft.com/office/drawing/2014/main" id="{70C9AFB4-9E2E-44B1-B630-CDCDA9375CB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17" name="Text Box 18">
          <a:extLst>
            <a:ext uri="{FF2B5EF4-FFF2-40B4-BE49-F238E27FC236}">
              <a16:creationId xmlns:a16="http://schemas.microsoft.com/office/drawing/2014/main" id="{3386132B-399A-4273-B5BB-EEFE65DF352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18" name="Text Box 19">
          <a:extLst>
            <a:ext uri="{FF2B5EF4-FFF2-40B4-BE49-F238E27FC236}">
              <a16:creationId xmlns:a16="http://schemas.microsoft.com/office/drawing/2014/main" id="{E06A6D7B-A739-40BB-AED3-291AF604DAA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19" name="Text Box 16">
          <a:extLst>
            <a:ext uri="{FF2B5EF4-FFF2-40B4-BE49-F238E27FC236}">
              <a16:creationId xmlns:a16="http://schemas.microsoft.com/office/drawing/2014/main" id="{17AA726A-8512-41DB-956F-CF36DFC0B48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20" name="Text Box 17">
          <a:extLst>
            <a:ext uri="{FF2B5EF4-FFF2-40B4-BE49-F238E27FC236}">
              <a16:creationId xmlns:a16="http://schemas.microsoft.com/office/drawing/2014/main" id="{9C248F01-E81A-4878-8583-8EAA675BD0F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21" name="Text Box 18">
          <a:extLst>
            <a:ext uri="{FF2B5EF4-FFF2-40B4-BE49-F238E27FC236}">
              <a16:creationId xmlns:a16="http://schemas.microsoft.com/office/drawing/2014/main" id="{9F478364-5C12-4CFA-A6DF-64472507DE3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60</xdr:row>
      <xdr:rowOff>170392</xdr:rowOff>
    </xdr:from>
    <xdr:ext cx="95250" cy="213632"/>
    <xdr:sp macro="" textlink="">
      <xdr:nvSpPr>
        <xdr:cNvPr id="3222" name="Text Box 15">
          <a:extLst>
            <a:ext uri="{FF2B5EF4-FFF2-40B4-BE49-F238E27FC236}">
              <a16:creationId xmlns:a16="http://schemas.microsoft.com/office/drawing/2014/main" id="{A976A548-D8EF-4A3F-8EAA-65700CC27FDF}"/>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23" name="Text Box 16">
          <a:extLst>
            <a:ext uri="{FF2B5EF4-FFF2-40B4-BE49-F238E27FC236}">
              <a16:creationId xmlns:a16="http://schemas.microsoft.com/office/drawing/2014/main" id="{C1045E71-9D89-4F04-AF95-E53E9E2987F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24" name="Text Box 17">
          <a:extLst>
            <a:ext uri="{FF2B5EF4-FFF2-40B4-BE49-F238E27FC236}">
              <a16:creationId xmlns:a16="http://schemas.microsoft.com/office/drawing/2014/main" id="{B5E53BFE-31CB-4FFA-8559-720CD4E2D1C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25" name="Text Box 18">
          <a:extLst>
            <a:ext uri="{FF2B5EF4-FFF2-40B4-BE49-F238E27FC236}">
              <a16:creationId xmlns:a16="http://schemas.microsoft.com/office/drawing/2014/main" id="{E4B54E8A-F57A-43AC-851D-95A253E4F88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26" name="Text Box 19">
          <a:extLst>
            <a:ext uri="{FF2B5EF4-FFF2-40B4-BE49-F238E27FC236}">
              <a16:creationId xmlns:a16="http://schemas.microsoft.com/office/drawing/2014/main" id="{7775322A-A66B-4F40-9466-761B61C2591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27" name="Text Box 16">
          <a:extLst>
            <a:ext uri="{FF2B5EF4-FFF2-40B4-BE49-F238E27FC236}">
              <a16:creationId xmlns:a16="http://schemas.microsoft.com/office/drawing/2014/main" id="{FE810FFE-B5DC-4D2E-B295-B63633E72D7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28" name="Text Box 17">
          <a:extLst>
            <a:ext uri="{FF2B5EF4-FFF2-40B4-BE49-F238E27FC236}">
              <a16:creationId xmlns:a16="http://schemas.microsoft.com/office/drawing/2014/main" id="{8E59B971-A64E-485E-B6DF-B63690E0F11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29" name="Text Box 18">
          <a:extLst>
            <a:ext uri="{FF2B5EF4-FFF2-40B4-BE49-F238E27FC236}">
              <a16:creationId xmlns:a16="http://schemas.microsoft.com/office/drawing/2014/main" id="{9C778F2B-B0C2-433C-8F67-8566CFE0504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30" name="Text Box 19">
          <a:extLst>
            <a:ext uri="{FF2B5EF4-FFF2-40B4-BE49-F238E27FC236}">
              <a16:creationId xmlns:a16="http://schemas.microsoft.com/office/drawing/2014/main" id="{04511A08-65B6-4FB1-A0F9-3048D525AF7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231" name="Text Box 16">
          <a:extLst>
            <a:ext uri="{FF2B5EF4-FFF2-40B4-BE49-F238E27FC236}">
              <a16:creationId xmlns:a16="http://schemas.microsoft.com/office/drawing/2014/main" id="{604BABFF-B73E-4F61-B6C2-CDEA7D4CF8D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232" name="Text Box 17">
          <a:extLst>
            <a:ext uri="{FF2B5EF4-FFF2-40B4-BE49-F238E27FC236}">
              <a16:creationId xmlns:a16="http://schemas.microsoft.com/office/drawing/2014/main" id="{51757120-127F-49FE-8C38-59075E07A3E2}"/>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233" name="Text Box 18">
          <a:extLst>
            <a:ext uri="{FF2B5EF4-FFF2-40B4-BE49-F238E27FC236}">
              <a16:creationId xmlns:a16="http://schemas.microsoft.com/office/drawing/2014/main" id="{EA28E6A7-24C5-4B0D-A24F-5CB9BDF86DB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57</xdr:row>
      <xdr:rowOff>0</xdr:rowOff>
    </xdr:from>
    <xdr:ext cx="95250" cy="171450"/>
    <xdr:sp macro="" textlink="">
      <xdr:nvSpPr>
        <xdr:cNvPr id="3234" name="Text Box 19">
          <a:extLst>
            <a:ext uri="{FF2B5EF4-FFF2-40B4-BE49-F238E27FC236}">
              <a16:creationId xmlns:a16="http://schemas.microsoft.com/office/drawing/2014/main" id="{F2C08DF2-E823-46C0-8384-5F032530BC49}"/>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58</xdr:row>
      <xdr:rowOff>504825</xdr:rowOff>
    </xdr:from>
    <xdr:ext cx="95250" cy="444014"/>
    <xdr:sp macro="" textlink="">
      <xdr:nvSpPr>
        <xdr:cNvPr id="3235" name="Text Box 15">
          <a:extLst>
            <a:ext uri="{FF2B5EF4-FFF2-40B4-BE49-F238E27FC236}">
              <a16:creationId xmlns:a16="http://schemas.microsoft.com/office/drawing/2014/main" id="{FFD163E9-33BB-4A16-85EB-978056D7582E}"/>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36" name="Text Box 16">
          <a:extLst>
            <a:ext uri="{FF2B5EF4-FFF2-40B4-BE49-F238E27FC236}">
              <a16:creationId xmlns:a16="http://schemas.microsoft.com/office/drawing/2014/main" id="{C35810F2-B310-40D8-A43A-A16511B636A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37" name="Text Box 17">
          <a:extLst>
            <a:ext uri="{FF2B5EF4-FFF2-40B4-BE49-F238E27FC236}">
              <a16:creationId xmlns:a16="http://schemas.microsoft.com/office/drawing/2014/main" id="{7383665F-EB44-4D1C-9C24-BBAEAA23C87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38" name="Text Box 18">
          <a:extLst>
            <a:ext uri="{FF2B5EF4-FFF2-40B4-BE49-F238E27FC236}">
              <a16:creationId xmlns:a16="http://schemas.microsoft.com/office/drawing/2014/main" id="{5851AC19-34A9-467C-9C5A-AE2959775E9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0</xdr:rowOff>
    </xdr:from>
    <xdr:ext cx="95250" cy="171450"/>
    <xdr:sp macro="" textlink="">
      <xdr:nvSpPr>
        <xdr:cNvPr id="3239" name="Text Box 19">
          <a:extLst>
            <a:ext uri="{FF2B5EF4-FFF2-40B4-BE49-F238E27FC236}">
              <a16:creationId xmlns:a16="http://schemas.microsoft.com/office/drawing/2014/main" id="{A0502C18-A9F7-4265-86B2-70D7FE52ACA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40" name="Text Box 16">
          <a:extLst>
            <a:ext uri="{FF2B5EF4-FFF2-40B4-BE49-F238E27FC236}">
              <a16:creationId xmlns:a16="http://schemas.microsoft.com/office/drawing/2014/main" id="{87283F89-77E4-464C-969B-EC593F755C1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0</xdr:rowOff>
    </xdr:from>
    <xdr:ext cx="95250" cy="171450"/>
    <xdr:sp macro="" textlink="">
      <xdr:nvSpPr>
        <xdr:cNvPr id="3241" name="Text Box 17">
          <a:extLst>
            <a:ext uri="{FF2B5EF4-FFF2-40B4-BE49-F238E27FC236}">
              <a16:creationId xmlns:a16="http://schemas.microsoft.com/office/drawing/2014/main" id="{707A0054-8902-4763-8333-EBF5DDDA67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60</xdr:row>
      <xdr:rowOff>15875</xdr:rowOff>
    </xdr:from>
    <xdr:ext cx="95250" cy="171450"/>
    <xdr:sp macro="" textlink="">
      <xdr:nvSpPr>
        <xdr:cNvPr id="3242" name="Text Box 18">
          <a:extLst>
            <a:ext uri="{FF2B5EF4-FFF2-40B4-BE49-F238E27FC236}">
              <a16:creationId xmlns:a16="http://schemas.microsoft.com/office/drawing/2014/main" id="{81780884-16E0-4139-9D45-A8F6EF8FB04B}"/>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43" name="Text Box 16">
          <a:extLst>
            <a:ext uri="{FF2B5EF4-FFF2-40B4-BE49-F238E27FC236}">
              <a16:creationId xmlns:a16="http://schemas.microsoft.com/office/drawing/2014/main" id="{8CB3BB67-1179-4AF3-84DC-8C69C9D335C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44" name="Text Box 17">
          <a:extLst>
            <a:ext uri="{FF2B5EF4-FFF2-40B4-BE49-F238E27FC236}">
              <a16:creationId xmlns:a16="http://schemas.microsoft.com/office/drawing/2014/main" id="{69D345C6-27ED-44B3-9372-A4F1038D9F3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45" name="Text Box 18">
          <a:extLst>
            <a:ext uri="{FF2B5EF4-FFF2-40B4-BE49-F238E27FC236}">
              <a16:creationId xmlns:a16="http://schemas.microsoft.com/office/drawing/2014/main" id="{56668F1F-EA27-4342-8B49-90A0BBBADF6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46" name="Text Box 19">
          <a:extLst>
            <a:ext uri="{FF2B5EF4-FFF2-40B4-BE49-F238E27FC236}">
              <a16:creationId xmlns:a16="http://schemas.microsoft.com/office/drawing/2014/main" id="{29627340-A254-4081-B688-88681AFB6DC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60</xdr:row>
      <xdr:rowOff>0</xdr:rowOff>
    </xdr:from>
    <xdr:ext cx="95250" cy="171450"/>
    <xdr:sp macro="" textlink="">
      <xdr:nvSpPr>
        <xdr:cNvPr id="3247" name="Text Box 16">
          <a:extLst>
            <a:ext uri="{FF2B5EF4-FFF2-40B4-BE49-F238E27FC236}">
              <a16:creationId xmlns:a16="http://schemas.microsoft.com/office/drawing/2014/main" id="{BFC7E414-864C-4642-98F9-30BB9E0A9C7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60</xdr:row>
      <xdr:rowOff>170392</xdr:rowOff>
    </xdr:from>
    <xdr:ext cx="95250" cy="213632"/>
    <xdr:sp macro="" textlink="">
      <xdr:nvSpPr>
        <xdr:cNvPr id="3248" name="Text Box 15">
          <a:extLst>
            <a:ext uri="{FF2B5EF4-FFF2-40B4-BE49-F238E27FC236}">
              <a16:creationId xmlns:a16="http://schemas.microsoft.com/office/drawing/2014/main" id="{A0956B0D-9E36-4740-8011-6D6756DC54DA}"/>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48496"/>
    <xdr:sp macro="" textlink="">
      <xdr:nvSpPr>
        <xdr:cNvPr id="3249" name="Text Box 15">
          <a:extLst>
            <a:ext uri="{FF2B5EF4-FFF2-40B4-BE49-F238E27FC236}">
              <a16:creationId xmlns:a16="http://schemas.microsoft.com/office/drawing/2014/main" id="{B008E137-4FCA-4620-A6EC-3411A8E2E0BA}"/>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504825</xdr:rowOff>
    </xdr:from>
    <xdr:ext cx="95250" cy="442269"/>
    <xdr:sp macro="" textlink="">
      <xdr:nvSpPr>
        <xdr:cNvPr id="3250" name="Text Box 15">
          <a:extLst>
            <a:ext uri="{FF2B5EF4-FFF2-40B4-BE49-F238E27FC236}">
              <a16:creationId xmlns:a16="http://schemas.microsoft.com/office/drawing/2014/main" id="{69CED43F-434E-4568-9C66-9E83EB738663}"/>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504825</xdr:rowOff>
    </xdr:from>
    <xdr:ext cx="95250" cy="442269"/>
    <xdr:sp macro="" textlink="">
      <xdr:nvSpPr>
        <xdr:cNvPr id="3251" name="Text Box 15">
          <a:extLst>
            <a:ext uri="{FF2B5EF4-FFF2-40B4-BE49-F238E27FC236}">
              <a16:creationId xmlns:a16="http://schemas.microsoft.com/office/drawing/2014/main" id="{1C1274AF-1B61-482D-A478-A3D7AE9A98E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213632"/>
    <xdr:sp macro="" textlink="">
      <xdr:nvSpPr>
        <xdr:cNvPr id="3252" name="Text Box 15">
          <a:extLst>
            <a:ext uri="{FF2B5EF4-FFF2-40B4-BE49-F238E27FC236}">
              <a16:creationId xmlns:a16="http://schemas.microsoft.com/office/drawing/2014/main" id="{8CC0BAD6-871F-4183-A777-6429531ECFBC}"/>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44331"/>
    <xdr:sp macro="" textlink="">
      <xdr:nvSpPr>
        <xdr:cNvPr id="3253" name="Text Box 15">
          <a:extLst>
            <a:ext uri="{FF2B5EF4-FFF2-40B4-BE49-F238E27FC236}">
              <a16:creationId xmlns:a16="http://schemas.microsoft.com/office/drawing/2014/main" id="{F1C545D7-21DE-41E2-8056-85349B139871}"/>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60</xdr:row>
      <xdr:rowOff>170392</xdr:rowOff>
    </xdr:from>
    <xdr:ext cx="95250" cy="213632"/>
    <xdr:sp macro="" textlink="">
      <xdr:nvSpPr>
        <xdr:cNvPr id="3254" name="Text Box 15">
          <a:extLst>
            <a:ext uri="{FF2B5EF4-FFF2-40B4-BE49-F238E27FC236}">
              <a16:creationId xmlns:a16="http://schemas.microsoft.com/office/drawing/2014/main" id="{AD87B3AF-66B5-42D5-9FAC-EF38B5BA381E}"/>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55" name="Text Box 16">
          <a:extLst>
            <a:ext uri="{FF2B5EF4-FFF2-40B4-BE49-F238E27FC236}">
              <a16:creationId xmlns:a16="http://schemas.microsoft.com/office/drawing/2014/main" id="{5AE79C20-74C0-4959-8733-A2081223BED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56" name="Text Box 17">
          <a:extLst>
            <a:ext uri="{FF2B5EF4-FFF2-40B4-BE49-F238E27FC236}">
              <a16:creationId xmlns:a16="http://schemas.microsoft.com/office/drawing/2014/main" id="{74C354A9-CE83-4D1A-92E0-7BD685711C2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57" name="Text Box 18">
          <a:extLst>
            <a:ext uri="{FF2B5EF4-FFF2-40B4-BE49-F238E27FC236}">
              <a16:creationId xmlns:a16="http://schemas.microsoft.com/office/drawing/2014/main" id="{1E2CDDC1-9A15-498C-B598-FEB967A1481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58" name="Text Box 19">
          <a:extLst>
            <a:ext uri="{FF2B5EF4-FFF2-40B4-BE49-F238E27FC236}">
              <a16:creationId xmlns:a16="http://schemas.microsoft.com/office/drawing/2014/main" id="{A0A84634-FCF2-42D6-ADE8-86F20084294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59" name="Text Box 16">
          <a:extLst>
            <a:ext uri="{FF2B5EF4-FFF2-40B4-BE49-F238E27FC236}">
              <a16:creationId xmlns:a16="http://schemas.microsoft.com/office/drawing/2014/main" id="{DB628C1E-970D-4F15-8171-7263F7657E0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60" name="Text Box 17">
          <a:extLst>
            <a:ext uri="{FF2B5EF4-FFF2-40B4-BE49-F238E27FC236}">
              <a16:creationId xmlns:a16="http://schemas.microsoft.com/office/drawing/2014/main" id="{72750AE2-2377-4CF2-8753-E20231B370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61" name="Text Box 18">
          <a:extLst>
            <a:ext uri="{FF2B5EF4-FFF2-40B4-BE49-F238E27FC236}">
              <a16:creationId xmlns:a16="http://schemas.microsoft.com/office/drawing/2014/main" id="{E3ABFFA0-352D-4FD3-BDE0-0CF3CAB6C47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62" name="Text Box 19">
          <a:extLst>
            <a:ext uri="{FF2B5EF4-FFF2-40B4-BE49-F238E27FC236}">
              <a16:creationId xmlns:a16="http://schemas.microsoft.com/office/drawing/2014/main" id="{EE459287-58C9-40C0-84B8-7677E61E90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63" name="Text Box 16">
          <a:extLst>
            <a:ext uri="{FF2B5EF4-FFF2-40B4-BE49-F238E27FC236}">
              <a16:creationId xmlns:a16="http://schemas.microsoft.com/office/drawing/2014/main" id="{5CFDCC84-FA0E-4F2F-BD17-FFA2E957DFB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64" name="Text Box 17">
          <a:extLst>
            <a:ext uri="{FF2B5EF4-FFF2-40B4-BE49-F238E27FC236}">
              <a16:creationId xmlns:a16="http://schemas.microsoft.com/office/drawing/2014/main" id="{87E7FD4E-BA6D-4E6D-A6C2-17E1DE252E5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65" name="Text Box 18">
          <a:extLst>
            <a:ext uri="{FF2B5EF4-FFF2-40B4-BE49-F238E27FC236}">
              <a16:creationId xmlns:a16="http://schemas.microsoft.com/office/drawing/2014/main" id="{0B43DFCD-C5BD-4F56-9B23-BAD105CC0FB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66" name="Text Box 19">
          <a:extLst>
            <a:ext uri="{FF2B5EF4-FFF2-40B4-BE49-F238E27FC236}">
              <a16:creationId xmlns:a16="http://schemas.microsoft.com/office/drawing/2014/main" id="{04D52B62-92D3-4B0F-939F-7A6021A7BD2D}"/>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62</xdr:row>
      <xdr:rowOff>504825</xdr:rowOff>
    </xdr:from>
    <xdr:ext cx="95250" cy="444014"/>
    <xdr:sp macro="" textlink="">
      <xdr:nvSpPr>
        <xdr:cNvPr id="3267" name="Text Box 15">
          <a:extLst>
            <a:ext uri="{FF2B5EF4-FFF2-40B4-BE49-F238E27FC236}">
              <a16:creationId xmlns:a16="http://schemas.microsoft.com/office/drawing/2014/main" id="{98AFEEE9-7452-4048-8F57-F44FA031AC2F}"/>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68" name="Text Box 16">
          <a:extLst>
            <a:ext uri="{FF2B5EF4-FFF2-40B4-BE49-F238E27FC236}">
              <a16:creationId xmlns:a16="http://schemas.microsoft.com/office/drawing/2014/main" id="{A5353F0B-1081-40F0-BFFF-AF6F4D4B55C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69" name="Text Box 17">
          <a:extLst>
            <a:ext uri="{FF2B5EF4-FFF2-40B4-BE49-F238E27FC236}">
              <a16:creationId xmlns:a16="http://schemas.microsoft.com/office/drawing/2014/main" id="{7D68D0BF-4D4F-4F31-A51C-64C74ED329D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70" name="Text Box 18">
          <a:extLst>
            <a:ext uri="{FF2B5EF4-FFF2-40B4-BE49-F238E27FC236}">
              <a16:creationId xmlns:a16="http://schemas.microsoft.com/office/drawing/2014/main" id="{5990B72D-8F86-45D8-BEB4-50E8C8B2264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71" name="Text Box 19">
          <a:extLst>
            <a:ext uri="{FF2B5EF4-FFF2-40B4-BE49-F238E27FC236}">
              <a16:creationId xmlns:a16="http://schemas.microsoft.com/office/drawing/2014/main" id="{4DF963E7-7D92-48A5-B79E-424CC40FBBF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72" name="Text Box 16">
          <a:extLst>
            <a:ext uri="{FF2B5EF4-FFF2-40B4-BE49-F238E27FC236}">
              <a16:creationId xmlns:a16="http://schemas.microsoft.com/office/drawing/2014/main" id="{24C48E8A-8F56-4747-8EC4-3650C57239F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73" name="Text Box 17">
          <a:extLst>
            <a:ext uri="{FF2B5EF4-FFF2-40B4-BE49-F238E27FC236}">
              <a16:creationId xmlns:a16="http://schemas.microsoft.com/office/drawing/2014/main" id="{8A4B8C4F-E645-4EA6-917B-C0D5E60F967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74" name="Text Box 18">
          <a:extLst>
            <a:ext uri="{FF2B5EF4-FFF2-40B4-BE49-F238E27FC236}">
              <a16:creationId xmlns:a16="http://schemas.microsoft.com/office/drawing/2014/main" id="{E3A7C0BD-CFF6-4432-94A5-55996A68A93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75" name="Text Box 16">
          <a:extLst>
            <a:ext uri="{FF2B5EF4-FFF2-40B4-BE49-F238E27FC236}">
              <a16:creationId xmlns:a16="http://schemas.microsoft.com/office/drawing/2014/main" id="{842D584E-8E06-4804-8D2F-FDE4A93D8D0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76" name="Text Box 17">
          <a:extLst>
            <a:ext uri="{FF2B5EF4-FFF2-40B4-BE49-F238E27FC236}">
              <a16:creationId xmlns:a16="http://schemas.microsoft.com/office/drawing/2014/main" id="{85116287-BA3F-4FE4-9D93-1E92BED22DF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77" name="Text Box 18">
          <a:extLst>
            <a:ext uri="{FF2B5EF4-FFF2-40B4-BE49-F238E27FC236}">
              <a16:creationId xmlns:a16="http://schemas.microsoft.com/office/drawing/2014/main" id="{B22031E0-443A-47DF-812A-BCDA74AE2D7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78" name="Text Box 19">
          <a:extLst>
            <a:ext uri="{FF2B5EF4-FFF2-40B4-BE49-F238E27FC236}">
              <a16:creationId xmlns:a16="http://schemas.microsoft.com/office/drawing/2014/main" id="{A55A7D23-EDD0-4CAE-8058-319785245C8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79" name="Text Box 16">
          <a:extLst>
            <a:ext uri="{FF2B5EF4-FFF2-40B4-BE49-F238E27FC236}">
              <a16:creationId xmlns:a16="http://schemas.microsoft.com/office/drawing/2014/main" id="{F0891D7E-13C8-4BF1-ABA4-F18155D0685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80" name="Text Box 17">
          <a:extLst>
            <a:ext uri="{FF2B5EF4-FFF2-40B4-BE49-F238E27FC236}">
              <a16:creationId xmlns:a16="http://schemas.microsoft.com/office/drawing/2014/main" id="{0D7A9A57-0267-4ED1-87B2-9810C76D76F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81" name="Text Box 18">
          <a:extLst>
            <a:ext uri="{FF2B5EF4-FFF2-40B4-BE49-F238E27FC236}">
              <a16:creationId xmlns:a16="http://schemas.microsoft.com/office/drawing/2014/main" id="{8E6BCA5A-5661-4BA1-8449-0C34D402071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282" name="Text Box 19">
          <a:extLst>
            <a:ext uri="{FF2B5EF4-FFF2-40B4-BE49-F238E27FC236}">
              <a16:creationId xmlns:a16="http://schemas.microsoft.com/office/drawing/2014/main" id="{B5B17272-3910-41C6-A989-5F77445AB92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56743"/>
    <xdr:sp macro="" textlink="">
      <xdr:nvSpPr>
        <xdr:cNvPr id="3283" name="Text Box 15">
          <a:extLst>
            <a:ext uri="{FF2B5EF4-FFF2-40B4-BE49-F238E27FC236}">
              <a16:creationId xmlns:a16="http://schemas.microsoft.com/office/drawing/2014/main" id="{6A08D466-E7A2-4184-BB3A-603F267F33BC}"/>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504825</xdr:rowOff>
    </xdr:from>
    <xdr:ext cx="95250" cy="442269"/>
    <xdr:sp macro="" textlink="">
      <xdr:nvSpPr>
        <xdr:cNvPr id="3284" name="Text Box 15">
          <a:extLst>
            <a:ext uri="{FF2B5EF4-FFF2-40B4-BE49-F238E27FC236}">
              <a16:creationId xmlns:a16="http://schemas.microsoft.com/office/drawing/2014/main" id="{D6F778E3-0E3D-4F23-97C9-EC4E9CB1948A}"/>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60</xdr:row>
      <xdr:rowOff>504825</xdr:rowOff>
    </xdr:from>
    <xdr:ext cx="95250" cy="442269"/>
    <xdr:sp macro="" textlink="">
      <xdr:nvSpPr>
        <xdr:cNvPr id="3285" name="Text Box 15">
          <a:extLst>
            <a:ext uri="{FF2B5EF4-FFF2-40B4-BE49-F238E27FC236}">
              <a16:creationId xmlns:a16="http://schemas.microsoft.com/office/drawing/2014/main" id="{090E8F7A-4D80-43F3-BA41-1AE7D5B9CD7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213632"/>
    <xdr:sp macro="" textlink="">
      <xdr:nvSpPr>
        <xdr:cNvPr id="3286" name="Text Box 15">
          <a:extLst>
            <a:ext uri="{FF2B5EF4-FFF2-40B4-BE49-F238E27FC236}">
              <a16:creationId xmlns:a16="http://schemas.microsoft.com/office/drawing/2014/main" id="{AB3D271E-C9E0-4894-8740-649F4D729C4B}"/>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60</xdr:row>
      <xdr:rowOff>504825</xdr:rowOff>
    </xdr:from>
    <xdr:ext cx="95250" cy="444331"/>
    <xdr:sp macro="" textlink="">
      <xdr:nvSpPr>
        <xdr:cNvPr id="3287" name="Text Box 15">
          <a:extLst>
            <a:ext uri="{FF2B5EF4-FFF2-40B4-BE49-F238E27FC236}">
              <a16:creationId xmlns:a16="http://schemas.microsoft.com/office/drawing/2014/main" id="{11C72A8D-0B4E-4541-9BFA-83ED05554F91}"/>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60</xdr:row>
      <xdr:rowOff>504825</xdr:rowOff>
    </xdr:from>
    <xdr:ext cx="95250" cy="213632"/>
    <xdr:sp macro="" textlink="">
      <xdr:nvSpPr>
        <xdr:cNvPr id="3288" name="Text Box 15">
          <a:extLst>
            <a:ext uri="{FF2B5EF4-FFF2-40B4-BE49-F238E27FC236}">
              <a16:creationId xmlns:a16="http://schemas.microsoft.com/office/drawing/2014/main" id="{46F58349-BE47-4D23-A27D-92C6183EC4CE}"/>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89" name="Text Box 16">
          <a:extLst>
            <a:ext uri="{FF2B5EF4-FFF2-40B4-BE49-F238E27FC236}">
              <a16:creationId xmlns:a16="http://schemas.microsoft.com/office/drawing/2014/main" id="{182F6C09-9574-4EA2-B5B3-60DCA2AD452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90" name="Text Box 17">
          <a:extLst>
            <a:ext uri="{FF2B5EF4-FFF2-40B4-BE49-F238E27FC236}">
              <a16:creationId xmlns:a16="http://schemas.microsoft.com/office/drawing/2014/main" id="{D04FDC68-1725-42C8-B241-15F80E7C4A0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91" name="Text Box 18">
          <a:extLst>
            <a:ext uri="{FF2B5EF4-FFF2-40B4-BE49-F238E27FC236}">
              <a16:creationId xmlns:a16="http://schemas.microsoft.com/office/drawing/2014/main" id="{AB925FA3-7152-4963-8262-535917B6F82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292" name="Text Box 19">
          <a:extLst>
            <a:ext uri="{FF2B5EF4-FFF2-40B4-BE49-F238E27FC236}">
              <a16:creationId xmlns:a16="http://schemas.microsoft.com/office/drawing/2014/main" id="{3A7280C3-2BF2-4BEE-809A-B5B9F455098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93" name="Text Box 16">
          <a:extLst>
            <a:ext uri="{FF2B5EF4-FFF2-40B4-BE49-F238E27FC236}">
              <a16:creationId xmlns:a16="http://schemas.microsoft.com/office/drawing/2014/main" id="{20E3CE0A-EA54-4EC6-AABB-8D0A1996E87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94" name="Text Box 17">
          <a:extLst>
            <a:ext uri="{FF2B5EF4-FFF2-40B4-BE49-F238E27FC236}">
              <a16:creationId xmlns:a16="http://schemas.microsoft.com/office/drawing/2014/main" id="{7A19FC93-251D-406B-B99D-EC85C7FE4CC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95" name="Text Box 18">
          <a:extLst>
            <a:ext uri="{FF2B5EF4-FFF2-40B4-BE49-F238E27FC236}">
              <a16:creationId xmlns:a16="http://schemas.microsoft.com/office/drawing/2014/main" id="{CD862696-8EE7-4590-90D4-607BAF9AB5E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296" name="Text Box 19">
          <a:extLst>
            <a:ext uri="{FF2B5EF4-FFF2-40B4-BE49-F238E27FC236}">
              <a16:creationId xmlns:a16="http://schemas.microsoft.com/office/drawing/2014/main" id="{C5491FB1-5B47-40A4-8FF5-1B2D9BB94EF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97" name="Text Box 16">
          <a:extLst>
            <a:ext uri="{FF2B5EF4-FFF2-40B4-BE49-F238E27FC236}">
              <a16:creationId xmlns:a16="http://schemas.microsoft.com/office/drawing/2014/main" id="{4CD5BC8A-3546-4EEB-9CF3-1D0752649D8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98" name="Text Box 17">
          <a:extLst>
            <a:ext uri="{FF2B5EF4-FFF2-40B4-BE49-F238E27FC236}">
              <a16:creationId xmlns:a16="http://schemas.microsoft.com/office/drawing/2014/main" id="{4144BE1A-F527-4DED-8A69-060BD07BCF3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299" name="Text Box 18">
          <a:extLst>
            <a:ext uri="{FF2B5EF4-FFF2-40B4-BE49-F238E27FC236}">
              <a16:creationId xmlns:a16="http://schemas.microsoft.com/office/drawing/2014/main" id="{0D8DB063-8FF6-4EEE-93CE-2FED5AF29AB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0</xdr:rowOff>
    </xdr:from>
    <xdr:ext cx="95250" cy="171450"/>
    <xdr:sp macro="" textlink="">
      <xdr:nvSpPr>
        <xdr:cNvPr id="3300" name="Text Box 19">
          <a:extLst>
            <a:ext uri="{FF2B5EF4-FFF2-40B4-BE49-F238E27FC236}">
              <a16:creationId xmlns:a16="http://schemas.microsoft.com/office/drawing/2014/main" id="{ECE0CBAF-2777-47CB-9390-209122BCC3B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62</xdr:row>
      <xdr:rowOff>504825</xdr:rowOff>
    </xdr:from>
    <xdr:ext cx="95250" cy="444014"/>
    <xdr:sp macro="" textlink="">
      <xdr:nvSpPr>
        <xdr:cNvPr id="3301" name="Text Box 15">
          <a:extLst>
            <a:ext uri="{FF2B5EF4-FFF2-40B4-BE49-F238E27FC236}">
              <a16:creationId xmlns:a16="http://schemas.microsoft.com/office/drawing/2014/main" id="{29CDA271-EA95-4E6A-A621-4ADBF7D9745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02" name="Text Box 16">
          <a:extLst>
            <a:ext uri="{FF2B5EF4-FFF2-40B4-BE49-F238E27FC236}">
              <a16:creationId xmlns:a16="http://schemas.microsoft.com/office/drawing/2014/main" id="{AE62D418-9AA6-4B9E-BB14-ADDA8FF842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03" name="Text Box 17">
          <a:extLst>
            <a:ext uri="{FF2B5EF4-FFF2-40B4-BE49-F238E27FC236}">
              <a16:creationId xmlns:a16="http://schemas.microsoft.com/office/drawing/2014/main" id="{B79B5742-6482-4532-AC69-13585BCD5CC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04" name="Text Box 18">
          <a:extLst>
            <a:ext uri="{FF2B5EF4-FFF2-40B4-BE49-F238E27FC236}">
              <a16:creationId xmlns:a16="http://schemas.microsoft.com/office/drawing/2014/main" id="{B2980CC6-5182-47B3-87A5-301FC2CDC0A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05" name="Text Box 19">
          <a:extLst>
            <a:ext uri="{FF2B5EF4-FFF2-40B4-BE49-F238E27FC236}">
              <a16:creationId xmlns:a16="http://schemas.microsoft.com/office/drawing/2014/main" id="{73624ADF-FCCE-41C2-895F-43739227675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62</xdr:row>
      <xdr:rowOff>504825</xdr:rowOff>
    </xdr:from>
    <xdr:ext cx="95250" cy="442269"/>
    <xdr:sp macro="" textlink="">
      <xdr:nvSpPr>
        <xdr:cNvPr id="3306" name="Text Box 15">
          <a:extLst>
            <a:ext uri="{FF2B5EF4-FFF2-40B4-BE49-F238E27FC236}">
              <a16:creationId xmlns:a16="http://schemas.microsoft.com/office/drawing/2014/main" id="{757BCC94-959B-4BD9-BA31-B47BC1E3C8C2}"/>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07" name="Text Box 16">
          <a:extLst>
            <a:ext uri="{FF2B5EF4-FFF2-40B4-BE49-F238E27FC236}">
              <a16:creationId xmlns:a16="http://schemas.microsoft.com/office/drawing/2014/main" id="{5C5CB939-EDCB-48AC-9E59-CBCA0E3DF0A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08" name="Text Box 17">
          <a:extLst>
            <a:ext uri="{FF2B5EF4-FFF2-40B4-BE49-F238E27FC236}">
              <a16:creationId xmlns:a16="http://schemas.microsoft.com/office/drawing/2014/main" id="{D462B06A-A9B5-4D2C-A9B2-39421408217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09" name="Text Box 18">
          <a:extLst>
            <a:ext uri="{FF2B5EF4-FFF2-40B4-BE49-F238E27FC236}">
              <a16:creationId xmlns:a16="http://schemas.microsoft.com/office/drawing/2014/main" id="{0B7B059E-AE1E-4446-9407-1EFA223732E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0" name="Text Box 16">
          <a:extLst>
            <a:ext uri="{FF2B5EF4-FFF2-40B4-BE49-F238E27FC236}">
              <a16:creationId xmlns:a16="http://schemas.microsoft.com/office/drawing/2014/main" id="{9C906270-EE40-4239-B4A3-ECF09F517F6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1" name="Text Box 17">
          <a:extLst>
            <a:ext uri="{FF2B5EF4-FFF2-40B4-BE49-F238E27FC236}">
              <a16:creationId xmlns:a16="http://schemas.microsoft.com/office/drawing/2014/main" id="{B3BCBC6E-4F21-43EC-B19D-929FD4BBE17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2" name="Text Box 18">
          <a:extLst>
            <a:ext uri="{FF2B5EF4-FFF2-40B4-BE49-F238E27FC236}">
              <a16:creationId xmlns:a16="http://schemas.microsoft.com/office/drawing/2014/main" id="{AA028921-2E2E-4FA6-84CD-F709AFF05F2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3" name="Text Box 19">
          <a:extLst>
            <a:ext uri="{FF2B5EF4-FFF2-40B4-BE49-F238E27FC236}">
              <a16:creationId xmlns:a16="http://schemas.microsoft.com/office/drawing/2014/main" id="{DC019A66-7B66-40F4-8310-C4C726C78EE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4" name="Text Box 16">
          <a:extLst>
            <a:ext uri="{FF2B5EF4-FFF2-40B4-BE49-F238E27FC236}">
              <a16:creationId xmlns:a16="http://schemas.microsoft.com/office/drawing/2014/main" id="{2A5D9A1B-1171-456A-80BC-F76D37AA21D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5" name="Text Box 17">
          <a:extLst>
            <a:ext uri="{FF2B5EF4-FFF2-40B4-BE49-F238E27FC236}">
              <a16:creationId xmlns:a16="http://schemas.microsoft.com/office/drawing/2014/main" id="{BCA6C127-F24A-42E1-AF3D-6D7A8BA38BC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16" name="Text Box 18">
          <a:extLst>
            <a:ext uri="{FF2B5EF4-FFF2-40B4-BE49-F238E27FC236}">
              <a16:creationId xmlns:a16="http://schemas.microsoft.com/office/drawing/2014/main" id="{232AACDE-EDBE-4B8D-9EF9-E9AAE917BF8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64</xdr:row>
      <xdr:rowOff>170392</xdr:rowOff>
    </xdr:from>
    <xdr:ext cx="95250" cy="213632"/>
    <xdr:sp macro="" textlink="">
      <xdr:nvSpPr>
        <xdr:cNvPr id="3317" name="Text Box 15">
          <a:extLst>
            <a:ext uri="{FF2B5EF4-FFF2-40B4-BE49-F238E27FC236}">
              <a16:creationId xmlns:a16="http://schemas.microsoft.com/office/drawing/2014/main" id="{C2F77D40-E439-469C-9F35-AF71D029E316}"/>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18" name="Text Box 16">
          <a:extLst>
            <a:ext uri="{FF2B5EF4-FFF2-40B4-BE49-F238E27FC236}">
              <a16:creationId xmlns:a16="http://schemas.microsoft.com/office/drawing/2014/main" id="{5FC5F8F6-4027-4A2C-8654-479B4E83DF2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19" name="Text Box 17">
          <a:extLst>
            <a:ext uri="{FF2B5EF4-FFF2-40B4-BE49-F238E27FC236}">
              <a16:creationId xmlns:a16="http://schemas.microsoft.com/office/drawing/2014/main" id="{91E56EAE-4454-4842-ACCE-392067CA6F8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20" name="Text Box 18">
          <a:extLst>
            <a:ext uri="{FF2B5EF4-FFF2-40B4-BE49-F238E27FC236}">
              <a16:creationId xmlns:a16="http://schemas.microsoft.com/office/drawing/2014/main" id="{AC7A8CF7-88E7-493C-AC73-3620C000CE2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21" name="Text Box 19">
          <a:extLst>
            <a:ext uri="{FF2B5EF4-FFF2-40B4-BE49-F238E27FC236}">
              <a16:creationId xmlns:a16="http://schemas.microsoft.com/office/drawing/2014/main" id="{E44D8900-6BBE-4527-A22D-C5E36AD197A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22" name="Text Box 16">
          <a:extLst>
            <a:ext uri="{FF2B5EF4-FFF2-40B4-BE49-F238E27FC236}">
              <a16:creationId xmlns:a16="http://schemas.microsoft.com/office/drawing/2014/main" id="{F8842A13-74A2-4117-AFA9-E83867F37AD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23" name="Text Box 17">
          <a:extLst>
            <a:ext uri="{FF2B5EF4-FFF2-40B4-BE49-F238E27FC236}">
              <a16:creationId xmlns:a16="http://schemas.microsoft.com/office/drawing/2014/main" id="{D96AE6B9-95FA-4215-8487-50236716E20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24" name="Text Box 18">
          <a:extLst>
            <a:ext uri="{FF2B5EF4-FFF2-40B4-BE49-F238E27FC236}">
              <a16:creationId xmlns:a16="http://schemas.microsoft.com/office/drawing/2014/main" id="{3E12644A-253F-4051-B7D6-5F500CA0AFC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25" name="Text Box 19">
          <a:extLst>
            <a:ext uri="{FF2B5EF4-FFF2-40B4-BE49-F238E27FC236}">
              <a16:creationId xmlns:a16="http://schemas.microsoft.com/office/drawing/2014/main" id="{66115529-A1A4-4B68-83D8-E3FCA1C15BD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326" name="Text Box 16">
          <a:extLst>
            <a:ext uri="{FF2B5EF4-FFF2-40B4-BE49-F238E27FC236}">
              <a16:creationId xmlns:a16="http://schemas.microsoft.com/office/drawing/2014/main" id="{E55780A9-A011-45EC-8B78-0F23026F9F1C}"/>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327" name="Text Box 17">
          <a:extLst>
            <a:ext uri="{FF2B5EF4-FFF2-40B4-BE49-F238E27FC236}">
              <a16:creationId xmlns:a16="http://schemas.microsoft.com/office/drawing/2014/main" id="{14E7198E-5FD6-4D7B-AE49-D490D4A1A8ED}"/>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328" name="Text Box 18">
          <a:extLst>
            <a:ext uri="{FF2B5EF4-FFF2-40B4-BE49-F238E27FC236}">
              <a16:creationId xmlns:a16="http://schemas.microsoft.com/office/drawing/2014/main" id="{C0AC7421-623D-4813-8029-302F51CFD717}"/>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61</xdr:row>
      <xdr:rowOff>0</xdr:rowOff>
    </xdr:from>
    <xdr:ext cx="95250" cy="171450"/>
    <xdr:sp macro="" textlink="">
      <xdr:nvSpPr>
        <xdr:cNvPr id="3329" name="Text Box 19">
          <a:extLst>
            <a:ext uri="{FF2B5EF4-FFF2-40B4-BE49-F238E27FC236}">
              <a16:creationId xmlns:a16="http://schemas.microsoft.com/office/drawing/2014/main" id="{C8FDD39F-8898-4BF3-B9F7-8365E7A8913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62</xdr:row>
      <xdr:rowOff>504825</xdr:rowOff>
    </xdr:from>
    <xdr:ext cx="95250" cy="444014"/>
    <xdr:sp macro="" textlink="">
      <xdr:nvSpPr>
        <xdr:cNvPr id="3330" name="Text Box 15">
          <a:extLst>
            <a:ext uri="{FF2B5EF4-FFF2-40B4-BE49-F238E27FC236}">
              <a16:creationId xmlns:a16="http://schemas.microsoft.com/office/drawing/2014/main" id="{2F4BAF93-6F7D-4860-989D-FD654049A747}"/>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31" name="Text Box 16">
          <a:extLst>
            <a:ext uri="{FF2B5EF4-FFF2-40B4-BE49-F238E27FC236}">
              <a16:creationId xmlns:a16="http://schemas.microsoft.com/office/drawing/2014/main" id="{3B183A28-3152-4D62-BAFE-56340AE7B72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32" name="Text Box 17">
          <a:extLst>
            <a:ext uri="{FF2B5EF4-FFF2-40B4-BE49-F238E27FC236}">
              <a16:creationId xmlns:a16="http://schemas.microsoft.com/office/drawing/2014/main" id="{573FA6E2-8C5C-48A3-9C38-8DF232B0CCD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33" name="Text Box 18">
          <a:extLst>
            <a:ext uri="{FF2B5EF4-FFF2-40B4-BE49-F238E27FC236}">
              <a16:creationId xmlns:a16="http://schemas.microsoft.com/office/drawing/2014/main" id="{00D136A0-87B3-472C-AF2C-2C5A0385336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0</xdr:rowOff>
    </xdr:from>
    <xdr:ext cx="95250" cy="171450"/>
    <xdr:sp macro="" textlink="">
      <xdr:nvSpPr>
        <xdr:cNvPr id="3334" name="Text Box 19">
          <a:extLst>
            <a:ext uri="{FF2B5EF4-FFF2-40B4-BE49-F238E27FC236}">
              <a16:creationId xmlns:a16="http://schemas.microsoft.com/office/drawing/2014/main" id="{7C6D9166-3301-499A-8685-39C84E48E5F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35" name="Text Box 16">
          <a:extLst>
            <a:ext uri="{FF2B5EF4-FFF2-40B4-BE49-F238E27FC236}">
              <a16:creationId xmlns:a16="http://schemas.microsoft.com/office/drawing/2014/main" id="{A618CD13-3B4C-4FAF-B910-5F361D63408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0</xdr:rowOff>
    </xdr:from>
    <xdr:ext cx="95250" cy="171450"/>
    <xdr:sp macro="" textlink="">
      <xdr:nvSpPr>
        <xdr:cNvPr id="3336" name="Text Box 17">
          <a:extLst>
            <a:ext uri="{FF2B5EF4-FFF2-40B4-BE49-F238E27FC236}">
              <a16:creationId xmlns:a16="http://schemas.microsoft.com/office/drawing/2014/main" id="{CBD41BD7-E6E3-4410-9E44-D45CD84FE2F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64</xdr:row>
      <xdr:rowOff>15875</xdr:rowOff>
    </xdr:from>
    <xdr:ext cx="95250" cy="171450"/>
    <xdr:sp macro="" textlink="">
      <xdr:nvSpPr>
        <xdr:cNvPr id="3337" name="Text Box 18">
          <a:extLst>
            <a:ext uri="{FF2B5EF4-FFF2-40B4-BE49-F238E27FC236}">
              <a16:creationId xmlns:a16="http://schemas.microsoft.com/office/drawing/2014/main" id="{EFF3CF06-ACE9-4EE3-B541-D7E8C3484215}"/>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38" name="Text Box 16">
          <a:extLst>
            <a:ext uri="{FF2B5EF4-FFF2-40B4-BE49-F238E27FC236}">
              <a16:creationId xmlns:a16="http://schemas.microsoft.com/office/drawing/2014/main" id="{D6E8D378-6412-4D99-80F9-69E6CDF6B03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39" name="Text Box 17">
          <a:extLst>
            <a:ext uri="{FF2B5EF4-FFF2-40B4-BE49-F238E27FC236}">
              <a16:creationId xmlns:a16="http://schemas.microsoft.com/office/drawing/2014/main" id="{8712600D-39CC-4C34-B21F-24B2061D615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40" name="Text Box 18">
          <a:extLst>
            <a:ext uri="{FF2B5EF4-FFF2-40B4-BE49-F238E27FC236}">
              <a16:creationId xmlns:a16="http://schemas.microsoft.com/office/drawing/2014/main" id="{3744D7D5-10CC-41BD-B687-871674FEFAE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41" name="Text Box 19">
          <a:extLst>
            <a:ext uri="{FF2B5EF4-FFF2-40B4-BE49-F238E27FC236}">
              <a16:creationId xmlns:a16="http://schemas.microsoft.com/office/drawing/2014/main" id="{8F453C69-EFC5-4F58-BD1B-0F7D0F79006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64</xdr:row>
      <xdr:rowOff>0</xdr:rowOff>
    </xdr:from>
    <xdr:ext cx="95250" cy="171450"/>
    <xdr:sp macro="" textlink="">
      <xdr:nvSpPr>
        <xdr:cNvPr id="3342" name="Text Box 16">
          <a:extLst>
            <a:ext uri="{FF2B5EF4-FFF2-40B4-BE49-F238E27FC236}">
              <a16:creationId xmlns:a16="http://schemas.microsoft.com/office/drawing/2014/main" id="{5BE5F37E-B87E-4E8E-B059-548C476F692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64</xdr:row>
      <xdr:rowOff>170392</xdr:rowOff>
    </xdr:from>
    <xdr:ext cx="95250" cy="213632"/>
    <xdr:sp macro="" textlink="">
      <xdr:nvSpPr>
        <xdr:cNvPr id="3343" name="Text Box 15">
          <a:extLst>
            <a:ext uri="{FF2B5EF4-FFF2-40B4-BE49-F238E27FC236}">
              <a16:creationId xmlns:a16="http://schemas.microsoft.com/office/drawing/2014/main" id="{EAFFF2EF-E146-4C14-9A5B-793A4245E23C}"/>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448496"/>
    <xdr:sp macro="" textlink="">
      <xdr:nvSpPr>
        <xdr:cNvPr id="3344" name="Text Box 15">
          <a:extLst>
            <a:ext uri="{FF2B5EF4-FFF2-40B4-BE49-F238E27FC236}">
              <a16:creationId xmlns:a16="http://schemas.microsoft.com/office/drawing/2014/main" id="{06530852-9BFD-4607-A833-DFA5E9566C97}"/>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504825</xdr:rowOff>
    </xdr:from>
    <xdr:ext cx="95250" cy="442269"/>
    <xdr:sp macro="" textlink="">
      <xdr:nvSpPr>
        <xdr:cNvPr id="3345" name="Text Box 15">
          <a:extLst>
            <a:ext uri="{FF2B5EF4-FFF2-40B4-BE49-F238E27FC236}">
              <a16:creationId xmlns:a16="http://schemas.microsoft.com/office/drawing/2014/main" id="{84733D48-DF5C-42E3-AF1A-ADD1E2406486}"/>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504825</xdr:rowOff>
    </xdr:from>
    <xdr:ext cx="95250" cy="442269"/>
    <xdr:sp macro="" textlink="">
      <xdr:nvSpPr>
        <xdr:cNvPr id="3346" name="Text Box 15">
          <a:extLst>
            <a:ext uri="{FF2B5EF4-FFF2-40B4-BE49-F238E27FC236}">
              <a16:creationId xmlns:a16="http://schemas.microsoft.com/office/drawing/2014/main" id="{E4528EE2-8A5D-4F3A-8DED-D29C6C279FF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213632"/>
    <xdr:sp macro="" textlink="">
      <xdr:nvSpPr>
        <xdr:cNvPr id="3347" name="Text Box 15">
          <a:extLst>
            <a:ext uri="{FF2B5EF4-FFF2-40B4-BE49-F238E27FC236}">
              <a16:creationId xmlns:a16="http://schemas.microsoft.com/office/drawing/2014/main" id="{223BCDEA-DE5D-47F5-B645-AE93E5F61F51}"/>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444331"/>
    <xdr:sp macro="" textlink="">
      <xdr:nvSpPr>
        <xdr:cNvPr id="3348" name="Text Box 15">
          <a:extLst>
            <a:ext uri="{FF2B5EF4-FFF2-40B4-BE49-F238E27FC236}">
              <a16:creationId xmlns:a16="http://schemas.microsoft.com/office/drawing/2014/main" id="{50B05D61-A4B2-491E-991E-EC0C6F154CD4}"/>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64</xdr:row>
      <xdr:rowOff>170392</xdr:rowOff>
    </xdr:from>
    <xdr:ext cx="95250" cy="213632"/>
    <xdr:sp macro="" textlink="">
      <xdr:nvSpPr>
        <xdr:cNvPr id="3349" name="Text Box 15">
          <a:extLst>
            <a:ext uri="{FF2B5EF4-FFF2-40B4-BE49-F238E27FC236}">
              <a16:creationId xmlns:a16="http://schemas.microsoft.com/office/drawing/2014/main" id="{969B8740-733B-47EC-A83B-B8BDEBC3A979}"/>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50" name="Text Box 16">
          <a:extLst>
            <a:ext uri="{FF2B5EF4-FFF2-40B4-BE49-F238E27FC236}">
              <a16:creationId xmlns:a16="http://schemas.microsoft.com/office/drawing/2014/main" id="{6C1FB128-4BF1-4966-98CC-E13DD75D1D8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51" name="Text Box 17">
          <a:extLst>
            <a:ext uri="{FF2B5EF4-FFF2-40B4-BE49-F238E27FC236}">
              <a16:creationId xmlns:a16="http://schemas.microsoft.com/office/drawing/2014/main" id="{BA338EF5-6B42-488A-AE9F-6C8BCCF220E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52" name="Text Box 18">
          <a:extLst>
            <a:ext uri="{FF2B5EF4-FFF2-40B4-BE49-F238E27FC236}">
              <a16:creationId xmlns:a16="http://schemas.microsoft.com/office/drawing/2014/main" id="{B77A3D7F-846D-4544-B4AB-91846DCC079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53" name="Text Box 19">
          <a:extLst>
            <a:ext uri="{FF2B5EF4-FFF2-40B4-BE49-F238E27FC236}">
              <a16:creationId xmlns:a16="http://schemas.microsoft.com/office/drawing/2014/main" id="{897D042B-507B-486E-AF26-1756C875233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54" name="Text Box 16">
          <a:extLst>
            <a:ext uri="{FF2B5EF4-FFF2-40B4-BE49-F238E27FC236}">
              <a16:creationId xmlns:a16="http://schemas.microsoft.com/office/drawing/2014/main" id="{1BB7B151-5075-4318-8337-E53F052F9A0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55" name="Text Box 17">
          <a:extLst>
            <a:ext uri="{FF2B5EF4-FFF2-40B4-BE49-F238E27FC236}">
              <a16:creationId xmlns:a16="http://schemas.microsoft.com/office/drawing/2014/main" id="{2FE37142-2E50-41AE-B548-CECEC695054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56" name="Text Box 18">
          <a:extLst>
            <a:ext uri="{FF2B5EF4-FFF2-40B4-BE49-F238E27FC236}">
              <a16:creationId xmlns:a16="http://schemas.microsoft.com/office/drawing/2014/main" id="{2B45DBB3-9616-47F3-A717-D6C0CF26467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57" name="Text Box 19">
          <a:extLst>
            <a:ext uri="{FF2B5EF4-FFF2-40B4-BE49-F238E27FC236}">
              <a16:creationId xmlns:a16="http://schemas.microsoft.com/office/drawing/2014/main" id="{2F0A4CDE-9635-40C6-961C-6FD50BBB4BA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58" name="Text Box 16">
          <a:extLst>
            <a:ext uri="{FF2B5EF4-FFF2-40B4-BE49-F238E27FC236}">
              <a16:creationId xmlns:a16="http://schemas.microsoft.com/office/drawing/2014/main" id="{D9822919-7606-429C-9E46-A36E1D6E5401}"/>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59" name="Text Box 17">
          <a:extLst>
            <a:ext uri="{FF2B5EF4-FFF2-40B4-BE49-F238E27FC236}">
              <a16:creationId xmlns:a16="http://schemas.microsoft.com/office/drawing/2014/main" id="{10CB6EE5-A28E-41F7-8718-E5D3A9BF9F0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60" name="Text Box 18">
          <a:extLst>
            <a:ext uri="{FF2B5EF4-FFF2-40B4-BE49-F238E27FC236}">
              <a16:creationId xmlns:a16="http://schemas.microsoft.com/office/drawing/2014/main" id="{8902264A-A474-4235-9387-90A06C97261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61" name="Text Box 19">
          <a:extLst>
            <a:ext uri="{FF2B5EF4-FFF2-40B4-BE49-F238E27FC236}">
              <a16:creationId xmlns:a16="http://schemas.microsoft.com/office/drawing/2014/main" id="{2E91379D-5BFE-4B99-B2D0-3602F5EAB17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66</xdr:row>
      <xdr:rowOff>504825</xdr:rowOff>
    </xdr:from>
    <xdr:ext cx="95250" cy="444014"/>
    <xdr:sp macro="" textlink="">
      <xdr:nvSpPr>
        <xdr:cNvPr id="3362" name="Text Box 15">
          <a:extLst>
            <a:ext uri="{FF2B5EF4-FFF2-40B4-BE49-F238E27FC236}">
              <a16:creationId xmlns:a16="http://schemas.microsoft.com/office/drawing/2014/main" id="{7334C62F-51D5-40CF-AFBB-744A814AE25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63" name="Text Box 16">
          <a:extLst>
            <a:ext uri="{FF2B5EF4-FFF2-40B4-BE49-F238E27FC236}">
              <a16:creationId xmlns:a16="http://schemas.microsoft.com/office/drawing/2014/main" id="{1E5F9EDA-7B3B-4872-81D6-ED0453512D4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64" name="Text Box 17">
          <a:extLst>
            <a:ext uri="{FF2B5EF4-FFF2-40B4-BE49-F238E27FC236}">
              <a16:creationId xmlns:a16="http://schemas.microsoft.com/office/drawing/2014/main" id="{588A1AA4-BE39-473E-97E9-64FDE522841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65" name="Text Box 18">
          <a:extLst>
            <a:ext uri="{FF2B5EF4-FFF2-40B4-BE49-F238E27FC236}">
              <a16:creationId xmlns:a16="http://schemas.microsoft.com/office/drawing/2014/main" id="{C62D2190-831B-47E7-B4BD-824B7AB9A34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66" name="Text Box 19">
          <a:extLst>
            <a:ext uri="{FF2B5EF4-FFF2-40B4-BE49-F238E27FC236}">
              <a16:creationId xmlns:a16="http://schemas.microsoft.com/office/drawing/2014/main" id="{D2F8E123-8A45-48A0-A959-B8FA0478AB7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67" name="Text Box 16">
          <a:extLst>
            <a:ext uri="{FF2B5EF4-FFF2-40B4-BE49-F238E27FC236}">
              <a16:creationId xmlns:a16="http://schemas.microsoft.com/office/drawing/2014/main" id="{A96C2A6D-E81A-4C4F-A3B2-92DD155598A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68" name="Text Box 17">
          <a:extLst>
            <a:ext uri="{FF2B5EF4-FFF2-40B4-BE49-F238E27FC236}">
              <a16:creationId xmlns:a16="http://schemas.microsoft.com/office/drawing/2014/main" id="{CF6453D9-8E41-483B-A47A-D37EAC3F7A7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69" name="Text Box 18">
          <a:extLst>
            <a:ext uri="{FF2B5EF4-FFF2-40B4-BE49-F238E27FC236}">
              <a16:creationId xmlns:a16="http://schemas.microsoft.com/office/drawing/2014/main" id="{3DB696F8-C196-4CA6-B9BB-D2C16F3CE40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0" name="Text Box 16">
          <a:extLst>
            <a:ext uri="{FF2B5EF4-FFF2-40B4-BE49-F238E27FC236}">
              <a16:creationId xmlns:a16="http://schemas.microsoft.com/office/drawing/2014/main" id="{F152A646-6684-4CA5-9AB6-E28D3DFE269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1" name="Text Box 17">
          <a:extLst>
            <a:ext uri="{FF2B5EF4-FFF2-40B4-BE49-F238E27FC236}">
              <a16:creationId xmlns:a16="http://schemas.microsoft.com/office/drawing/2014/main" id="{402F7067-F850-4F7B-A5FD-2346F444D46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2" name="Text Box 18">
          <a:extLst>
            <a:ext uri="{FF2B5EF4-FFF2-40B4-BE49-F238E27FC236}">
              <a16:creationId xmlns:a16="http://schemas.microsoft.com/office/drawing/2014/main" id="{10362862-1AB5-4352-991B-7F2FA9ACFE7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3" name="Text Box 19">
          <a:extLst>
            <a:ext uri="{FF2B5EF4-FFF2-40B4-BE49-F238E27FC236}">
              <a16:creationId xmlns:a16="http://schemas.microsoft.com/office/drawing/2014/main" id="{2C2A61A1-19B0-4885-B3D4-154FA9ECA36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4" name="Text Box 16">
          <a:extLst>
            <a:ext uri="{FF2B5EF4-FFF2-40B4-BE49-F238E27FC236}">
              <a16:creationId xmlns:a16="http://schemas.microsoft.com/office/drawing/2014/main" id="{4820C6B2-C786-4570-B778-12613676F7C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5" name="Text Box 17">
          <a:extLst>
            <a:ext uri="{FF2B5EF4-FFF2-40B4-BE49-F238E27FC236}">
              <a16:creationId xmlns:a16="http://schemas.microsoft.com/office/drawing/2014/main" id="{C0EFC933-1299-4EA0-AA9B-AA072DFF3A3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6" name="Text Box 18">
          <a:extLst>
            <a:ext uri="{FF2B5EF4-FFF2-40B4-BE49-F238E27FC236}">
              <a16:creationId xmlns:a16="http://schemas.microsoft.com/office/drawing/2014/main" id="{F569AFEB-0E5E-4B84-9F53-7799C499B4A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377" name="Text Box 19">
          <a:extLst>
            <a:ext uri="{FF2B5EF4-FFF2-40B4-BE49-F238E27FC236}">
              <a16:creationId xmlns:a16="http://schemas.microsoft.com/office/drawing/2014/main" id="{7EED53A5-BC16-4027-A29C-93B2DCAEC39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456743"/>
    <xdr:sp macro="" textlink="">
      <xdr:nvSpPr>
        <xdr:cNvPr id="3378" name="Text Box 15">
          <a:extLst>
            <a:ext uri="{FF2B5EF4-FFF2-40B4-BE49-F238E27FC236}">
              <a16:creationId xmlns:a16="http://schemas.microsoft.com/office/drawing/2014/main" id="{9FF2D4BE-063F-4540-8F62-31ED54A6E478}"/>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504825</xdr:rowOff>
    </xdr:from>
    <xdr:ext cx="95250" cy="442269"/>
    <xdr:sp macro="" textlink="">
      <xdr:nvSpPr>
        <xdr:cNvPr id="3379" name="Text Box 15">
          <a:extLst>
            <a:ext uri="{FF2B5EF4-FFF2-40B4-BE49-F238E27FC236}">
              <a16:creationId xmlns:a16="http://schemas.microsoft.com/office/drawing/2014/main" id="{EE7539DF-89A7-45F1-BA06-371C4DF2A2AD}"/>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64</xdr:row>
      <xdr:rowOff>504825</xdr:rowOff>
    </xdr:from>
    <xdr:ext cx="95250" cy="442269"/>
    <xdr:sp macro="" textlink="">
      <xdr:nvSpPr>
        <xdr:cNvPr id="3380" name="Text Box 15">
          <a:extLst>
            <a:ext uri="{FF2B5EF4-FFF2-40B4-BE49-F238E27FC236}">
              <a16:creationId xmlns:a16="http://schemas.microsoft.com/office/drawing/2014/main" id="{F9B6685F-463F-4E21-8D5B-0A174167CE8B}"/>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213632"/>
    <xdr:sp macro="" textlink="">
      <xdr:nvSpPr>
        <xdr:cNvPr id="3381" name="Text Box 15">
          <a:extLst>
            <a:ext uri="{FF2B5EF4-FFF2-40B4-BE49-F238E27FC236}">
              <a16:creationId xmlns:a16="http://schemas.microsoft.com/office/drawing/2014/main" id="{11ACEDC6-EA41-4A90-8EBD-AAF237C272DF}"/>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64</xdr:row>
      <xdr:rowOff>504825</xdr:rowOff>
    </xdr:from>
    <xdr:ext cx="95250" cy="444331"/>
    <xdr:sp macro="" textlink="">
      <xdr:nvSpPr>
        <xdr:cNvPr id="3382" name="Text Box 15">
          <a:extLst>
            <a:ext uri="{FF2B5EF4-FFF2-40B4-BE49-F238E27FC236}">
              <a16:creationId xmlns:a16="http://schemas.microsoft.com/office/drawing/2014/main" id="{B26B212B-84E6-4AED-9A53-B6E8C8774CD8}"/>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64</xdr:row>
      <xdr:rowOff>504825</xdr:rowOff>
    </xdr:from>
    <xdr:ext cx="95250" cy="213632"/>
    <xdr:sp macro="" textlink="">
      <xdr:nvSpPr>
        <xdr:cNvPr id="3383" name="Text Box 15">
          <a:extLst>
            <a:ext uri="{FF2B5EF4-FFF2-40B4-BE49-F238E27FC236}">
              <a16:creationId xmlns:a16="http://schemas.microsoft.com/office/drawing/2014/main" id="{CC56B611-4468-4E4F-A45F-725CA4EA0B5C}"/>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84" name="Text Box 16">
          <a:extLst>
            <a:ext uri="{FF2B5EF4-FFF2-40B4-BE49-F238E27FC236}">
              <a16:creationId xmlns:a16="http://schemas.microsoft.com/office/drawing/2014/main" id="{A7E3866E-868C-40C2-9093-19711BB6915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85" name="Text Box 17">
          <a:extLst>
            <a:ext uri="{FF2B5EF4-FFF2-40B4-BE49-F238E27FC236}">
              <a16:creationId xmlns:a16="http://schemas.microsoft.com/office/drawing/2014/main" id="{30DBC3B8-1DFC-4DFD-A7F5-EF78748EF25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86" name="Text Box 18">
          <a:extLst>
            <a:ext uri="{FF2B5EF4-FFF2-40B4-BE49-F238E27FC236}">
              <a16:creationId xmlns:a16="http://schemas.microsoft.com/office/drawing/2014/main" id="{5FE65D5E-648F-47E2-AC09-786C31FF925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87" name="Text Box 19">
          <a:extLst>
            <a:ext uri="{FF2B5EF4-FFF2-40B4-BE49-F238E27FC236}">
              <a16:creationId xmlns:a16="http://schemas.microsoft.com/office/drawing/2014/main" id="{E93F82A5-0369-4C30-B958-62D662FA99D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88" name="Text Box 16">
          <a:extLst>
            <a:ext uri="{FF2B5EF4-FFF2-40B4-BE49-F238E27FC236}">
              <a16:creationId xmlns:a16="http://schemas.microsoft.com/office/drawing/2014/main" id="{E0E10E5E-3277-48CA-94BB-58082500555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89" name="Text Box 17">
          <a:extLst>
            <a:ext uri="{FF2B5EF4-FFF2-40B4-BE49-F238E27FC236}">
              <a16:creationId xmlns:a16="http://schemas.microsoft.com/office/drawing/2014/main" id="{1EE92F73-0517-4E7E-867B-52285F63B8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90" name="Text Box 18">
          <a:extLst>
            <a:ext uri="{FF2B5EF4-FFF2-40B4-BE49-F238E27FC236}">
              <a16:creationId xmlns:a16="http://schemas.microsoft.com/office/drawing/2014/main" id="{9BE4085B-3D4C-4478-AE8A-E66FE11DB34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391" name="Text Box 19">
          <a:extLst>
            <a:ext uri="{FF2B5EF4-FFF2-40B4-BE49-F238E27FC236}">
              <a16:creationId xmlns:a16="http://schemas.microsoft.com/office/drawing/2014/main" id="{3DAA724A-E219-4639-A5C2-974B7ABB1D9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92" name="Text Box 16">
          <a:extLst>
            <a:ext uri="{FF2B5EF4-FFF2-40B4-BE49-F238E27FC236}">
              <a16:creationId xmlns:a16="http://schemas.microsoft.com/office/drawing/2014/main" id="{DE48E706-2E10-44E6-B74C-FAADE422FA2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93" name="Text Box 17">
          <a:extLst>
            <a:ext uri="{FF2B5EF4-FFF2-40B4-BE49-F238E27FC236}">
              <a16:creationId xmlns:a16="http://schemas.microsoft.com/office/drawing/2014/main" id="{45164B5F-F8FC-4EA8-90CC-8686B826275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94" name="Text Box 18">
          <a:extLst>
            <a:ext uri="{FF2B5EF4-FFF2-40B4-BE49-F238E27FC236}">
              <a16:creationId xmlns:a16="http://schemas.microsoft.com/office/drawing/2014/main" id="{42FB0A15-DE60-4BE9-8841-937BD8E99EB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0</xdr:rowOff>
    </xdr:from>
    <xdr:ext cx="95250" cy="171450"/>
    <xdr:sp macro="" textlink="">
      <xdr:nvSpPr>
        <xdr:cNvPr id="3395" name="Text Box 19">
          <a:extLst>
            <a:ext uri="{FF2B5EF4-FFF2-40B4-BE49-F238E27FC236}">
              <a16:creationId xmlns:a16="http://schemas.microsoft.com/office/drawing/2014/main" id="{C7752916-C496-4A88-88BA-81D0960D312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66</xdr:row>
      <xdr:rowOff>504825</xdr:rowOff>
    </xdr:from>
    <xdr:ext cx="95250" cy="444014"/>
    <xdr:sp macro="" textlink="">
      <xdr:nvSpPr>
        <xdr:cNvPr id="3396" name="Text Box 15">
          <a:extLst>
            <a:ext uri="{FF2B5EF4-FFF2-40B4-BE49-F238E27FC236}">
              <a16:creationId xmlns:a16="http://schemas.microsoft.com/office/drawing/2014/main" id="{6EF25B30-34F5-4564-87FB-10AE35B680D6}"/>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97" name="Text Box 16">
          <a:extLst>
            <a:ext uri="{FF2B5EF4-FFF2-40B4-BE49-F238E27FC236}">
              <a16:creationId xmlns:a16="http://schemas.microsoft.com/office/drawing/2014/main" id="{407E9E03-9FA7-4AF8-9011-646D25CC6F3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98" name="Text Box 17">
          <a:extLst>
            <a:ext uri="{FF2B5EF4-FFF2-40B4-BE49-F238E27FC236}">
              <a16:creationId xmlns:a16="http://schemas.microsoft.com/office/drawing/2014/main" id="{0468B7AD-186A-47AC-AABE-3FDEBF0C322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399" name="Text Box 18">
          <a:extLst>
            <a:ext uri="{FF2B5EF4-FFF2-40B4-BE49-F238E27FC236}">
              <a16:creationId xmlns:a16="http://schemas.microsoft.com/office/drawing/2014/main" id="{42F975F5-129E-4B1D-A913-C37B3831DA2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00" name="Text Box 19">
          <a:extLst>
            <a:ext uri="{FF2B5EF4-FFF2-40B4-BE49-F238E27FC236}">
              <a16:creationId xmlns:a16="http://schemas.microsoft.com/office/drawing/2014/main" id="{CDAF2351-F18D-4CDF-9BAF-DFABF372219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66</xdr:row>
      <xdr:rowOff>504825</xdr:rowOff>
    </xdr:from>
    <xdr:ext cx="95250" cy="442269"/>
    <xdr:sp macro="" textlink="">
      <xdr:nvSpPr>
        <xdr:cNvPr id="3401" name="Text Box 15">
          <a:extLst>
            <a:ext uri="{FF2B5EF4-FFF2-40B4-BE49-F238E27FC236}">
              <a16:creationId xmlns:a16="http://schemas.microsoft.com/office/drawing/2014/main" id="{C27595B6-B394-4C14-87CD-62B149F5F527}"/>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02" name="Text Box 16">
          <a:extLst>
            <a:ext uri="{FF2B5EF4-FFF2-40B4-BE49-F238E27FC236}">
              <a16:creationId xmlns:a16="http://schemas.microsoft.com/office/drawing/2014/main" id="{6D3A68CC-047F-4D43-8F1C-193BE99714A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03" name="Text Box 17">
          <a:extLst>
            <a:ext uri="{FF2B5EF4-FFF2-40B4-BE49-F238E27FC236}">
              <a16:creationId xmlns:a16="http://schemas.microsoft.com/office/drawing/2014/main" id="{C47BBF1E-3D1C-4C61-B602-8BF8A2D6C96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04" name="Text Box 18">
          <a:extLst>
            <a:ext uri="{FF2B5EF4-FFF2-40B4-BE49-F238E27FC236}">
              <a16:creationId xmlns:a16="http://schemas.microsoft.com/office/drawing/2014/main" id="{04ADE527-B2B0-45CD-9FFE-811178886C3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05" name="Text Box 16">
          <a:extLst>
            <a:ext uri="{FF2B5EF4-FFF2-40B4-BE49-F238E27FC236}">
              <a16:creationId xmlns:a16="http://schemas.microsoft.com/office/drawing/2014/main" id="{C0C20AFE-E121-4F2E-A466-4B640796C61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06" name="Text Box 17">
          <a:extLst>
            <a:ext uri="{FF2B5EF4-FFF2-40B4-BE49-F238E27FC236}">
              <a16:creationId xmlns:a16="http://schemas.microsoft.com/office/drawing/2014/main" id="{DF0DDCD8-1D54-4D34-9B8D-6872B41044D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07" name="Text Box 18">
          <a:extLst>
            <a:ext uri="{FF2B5EF4-FFF2-40B4-BE49-F238E27FC236}">
              <a16:creationId xmlns:a16="http://schemas.microsoft.com/office/drawing/2014/main" id="{C5B0B69F-367C-4238-B834-0110104B7F3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08" name="Text Box 19">
          <a:extLst>
            <a:ext uri="{FF2B5EF4-FFF2-40B4-BE49-F238E27FC236}">
              <a16:creationId xmlns:a16="http://schemas.microsoft.com/office/drawing/2014/main" id="{9D809B5D-ADD8-4023-88DA-4F8F203B6A0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09" name="Text Box 16">
          <a:extLst>
            <a:ext uri="{FF2B5EF4-FFF2-40B4-BE49-F238E27FC236}">
              <a16:creationId xmlns:a16="http://schemas.microsoft.com/office/drawing/2014/main" id="{128A9731-C699-479B-B0E4-9F19897678F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10" name="Text Box 17">
          <a:extLst>
            <a:ext uri="{FF2B5EF4-FFF2-40B4-BE49-F238E27FC236}">
              <a16:creationId xmlns:a16="http://schemas.microsoft.com/office/drawing/2014/main" id="{29279729-E8CF-4480-9ABC-8861D801D4C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11" name="Text Box 18">
          <a:extLst>
            <a:ext uri="{FF2B5EF4-FFF2-40B4-BE49-F238E27FC236}">
              <a16:creationId xmlns:a16="http://schemas.microsoft.com/office/drawing/2014/main" id="{12D7164D-8041-4027-9F97-CED3B5AB70B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68</xdr:row>
      <xdr:rowOff>170392</xdr:rowOff>
    </xdr:from>
    <xdr:ext cx="95250" cy="213632"/>
    <xdr:sp macro="" textlink="">
      <xdr:nvSpPr>
        <xdr:cNvPr id="3412" name="Text Box 15">
          <a:extLst>
            <a:ext uri="{FF2B5EF4-FFF2-40B4-BE49-F238E27FC236}">
              <a16:creationId xmlns:a16="http://schemas.microsoft.com/office/drawing/2014/main" id="{96E9C103-4CDC-45C5-8EA5-F41A4612DE93}"/>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13" name="Text Box 16">
          <a:extLst>
            <a:ext uri="{FF2B5EF4-FFF2-40B4-BE49-F238E27FC236}">
              <a16:creationId xmlns:a16="http://schemas.microsoft.com/office/drawing/2014/main" id="{7BFC88E3-057D-48B8-B2BB-48635891EEF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14" name="Text Box 17">
          <a:extLst>
            <a:ext uri="{FF2B5EF4-FFF2-40B4-BE49-F238E27FC236}">
              <a16:creationId xmlns:a16="http://schemas.microsoft.com/office/drawing/2014/main" id="{A7886743-291F-43E1-81E4-BDA0C271D5A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15" name="Text Box 18">
          <a:extLst>
            <a:ext uri="{FF2B5EF4-FFF2-40B4-BE49-F238E27FC236}">
              <a16:creationId xmlns:a16="http://schemas.microsoft.com/office/drawing/2014/main" id="{E695A9C0-6423-4609-84D1-B202646DEF7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16" name="Text Box 19">
          <a:extLst>
            <a:ext uri="{FF2B5EF4-FFF2-40B4-BE49-F238E27FC236}">
              <a16:creationId xmlns:a16="http://schemas.microsoft.com/office/drawing/2014/main" id="{769259D1-9023-44B3-A195-C8036D6A615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17" name="Text Box 16">
          <a:extLst>
            <a:ext uri="{FF2B5EF4-FFF2-40B4-BE49-F238E27FC236}">
              <a16:creationId xmlns:a16="http://schemas.microsoft.com/office/drawing/2014/main" id="{ACA5CF44-89AD-4F07-9AF3-AA5B66186E8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18" name="Text Box 17">
          <a:extLst>
            <a:ext uri="{FF2B5EF4-FFF2-40B4-BE49-F238E27FC236}">
              <a16:creationId xmlns:a16="http://schemas.microsoft.com/office/drawing/2014/main" id="{2A285AEF-9582-45CB-B08D-2695EDAF83A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19" name="Text Box 18">
          <a:extLst>
            <a:ext uri="{FF2B5EF4-FFF2-40B4-BE49-F238E27FC236}">
              <a16:creationId xmlns:a16="http://schemas.microsoft.com/office/drawing/2014/main" id="{1061D399-FF14-4A73-BE7A-BE55D04FCEE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20" name="Text Box 19">
          <a:extLst>
            <a:ext uri="{FF2B5EF4-FFF2-40B4-BE49-F238E27FC236}">
              <a16:creationId xmlns:a16="http://schemas.microsoft.com/office/drawing/2014/main" id="{ABA9A910-3523-4F6D-9F98-DC863A69E7B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421" name="Text Box 16">
          <a:extLst>
            <a:ext uri="{FF2B5EF4-FFF2-40B4-BE49-F238E27FC236}">
              <a16:creationId xmlns:a16="http://schemas.microsoft.com/office/drawing/2014/main" id="{9060A40F-33FA-4B26-9917-85F898844560}"/>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422" name="Text Box 17">
          <a:extLst>
            <a:ext uri="{FF2B5EF4-FFF2-40B4-BE49-F238E27FC236}">
              <a16:creationId xmlns:a16="http://schemas.microsoft.com/office/drawing/2014/main" id="{F5E1A848-8593-4F64-8604-BB67AD532526}"/>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423" name="Text Box 18">
          <a:extLst>
            <a:ext uri="{FF2B5EF4-FFF2-40B4-BE49-F238E27FC236}">
              <a16:creationId xmlns:a16="http://schemas.microsoft.com/office/drawing/2014/main" id="{3063CD06-9CE9-4F2B-B552-5275B0311D8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65</xdr:row>
      <xdr:rowOff>0</xdr:rowOff>
    </xdr:from>
    <xdr:ext cx="95250" cy="171450"/>
    <xdr:sp macro="" textlink="">
      <xdr:nvSpPr>
        <xdr:cNvPr id="3424" name="Text Box 19">
          <a:extLst>
            <a:ext uri="{FF2B5EF4-FFF2-40B4-BE49-F238E27FC236}">
              <a16:creationId xmlns:a16="http://schemas.microsoft.com/office/drawing/2014/main" id="{30550FCF-B92C-4971-8759-9E135B980F8E}"/>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66</xdr:row>
      <xdr:rowOff>504825</xdr:rowOff>
    </xdr:from>
    <xdr:ext cx="95250" cy="444014"/>
    <xdr:sp macro="" textlink="">
      <xdr:nvSpPr>
        <xdr:cNvPr id="3425" name="Text Box 15">
          <a:extLst>
            <a:ext uri="{FF2B5EF4-FFF2-40B4-BE49-F238E27FC236}">
              <a16:creationId xmlns:a16="http://schemas.microsoft.com/office/drawing/2014/main" id="{6CD27184-7BF9-441B-8C5C-41A5EB7171F9}"/>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26" name="Text Box 16">
          <a:extLst>
            <a:ext uri="{FF2B5EF4-FFF2-40B4-BE49-F238E27FC236}">
              <a16:creationId xmlns:a16="http://schemas.microsoft.com/office/drawing/2014/main" id="{C2241986-04F8-4C68-BFCB-6446E05339A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27" name="Text Box 17">
          <a:extLst>
            <a:ext uri="{FF2B5EF4-FFF2-40B4-BE49-F238E27FC236}">
              <a16:creationId xmlns:a16="http://schemas.microsoft.com/office/drawing/2014/main" id="{39F24B71-E60A-4EC5-91EB-05EB6690284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28" name="Text Box 18">
          <a:extLst>
            <a:ext uri="{FF2B5EF4-FFF2-40B4-BE49-F238E27FC236}">
              <a16:creationId xmlns:a16="http://schemas.microsoft.com/office/drawing/2014/main" id="{CB071C6C-CA46-42E0-A800-B83DAF8373F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0</xdr:rowOff>
    </xdr:from>
    <xdr:ext cx="95250" cy="171450"/>
    <xdr:sp macro="" textlink="">
      <xdr:nvSpPr>
        <xdr:cNvPr id="3429" name="Text Box 19">
          <a:extLst>
            <a:ext uri="{FF2B5EF4-FFF2-40B4-BE49-F238E27FC236}">
              <a16:creationId xmlns:a16="http://schemas.microsoft.com/office/drawing/2014/main" id="{F2BF01F3-1B63-44EE-BE03-9028A72B315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30" name="Text Box 16">
          <a:extLst>
            <a:ext uri="{FF2B5EF4-FFF2-40B4-BE49-F238E27FC236}">
              <a16:creationId xmlns:a16="http://schemas.microsoft.com/office/drawing/2014/main" id="{E4EBF59F-B472-470C-991A-DDF94707C8A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0</xdr:rowOff>
    </xdr:from>
    <xdr:ext cx="95250" cy="171450"/>
    <xdr:sp macro="" textlink="">
      <xdr:nvSpPr>
        <xdr:cNvPr id="3431" name="Text Box 17">
          <a:extLst>
            <a:ext uri="{FF2B5EF4-FFF2-40B4-BE49-F238E27FC236}">
              <a16:creationId xmlns:a16="http://schemas.microsoft.com/office/drawing/2014/main" id="{2A1467FA-0A14-4EFA-9405-D134EBEDE37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68</xdr:row>
      <xdr:rowOff>15875</xdr:rowOff>
    </xdr:from>
    <xdr:ext cx="95250" cy="171450"/>
    <xdr:sp macro="" textlink="">
      <xdr:nvSpPr>
        <xdr:cNvPr id="3432" name="Text Box 18">
          <a:extLst>
            <a:ext uri="{FF2B5EF4-FFF2-40B4-BE49-F238E27FC236}">
              <a16:creationId xmlns:a16="http://schemas.microsoft.com/office/drawing/2014/main" id="{D0DE2252-3724-4077-86E8-6BB35F4279CF}"/>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33" name="Text Box 16">
          <a:extLst>
            <a:ext uri="{FF2B5EF4-FFF2-40B4-BE49-F238E27FC236}">
              <a16:creationId xmlns:a16="http://schemas.microsoft.com/office/drawing/2014/main" id="{05757F40-449B-49D3-9AC5-1275F25456F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34" name="Text Box 17">
          <a:extLst>
            <a:ext uri="{FF2B5EF4-FFF2-40B4-BE49-F238E27FC236}">
              <a16:creationId xmlns:a16="http://schemas.microsoft.com/office/drawing/2014/main" id="{046644CD-12EA-4F0A-B1BC-1945BF11B50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35" name="Text Box 18">
          <a:extLst>
            <a:ext uri="{FF2B5EF4-FFF2-40B4-BE49-F238E27FC236}">
              <a16:creationId xmlns:a16="http://schemas.microsoft.com/office/drawing/2014/main" id="{FAF02ABE-014B-4237-8198-DFFE62A1AB3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36" name="Text Box 19">
          <a:extLst>
            <a:ext uri="{FF2B5EF4-FFF2-40B4-BE49-F238E27FC236}">
              <a16:creationId xmlns:a16="http://schemas.microsoft.com/office/drawing/2014/main" id="{87DC3C45-C848-4FEE-B17E-C83B17E07D8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68</xdr:row>
      <xdr:rowOff>0</xdr:rowOff>
    </xdr:from>
    <xdr:ext cx="95250" cy="171450"/>
    <xdr:sp macro="" textlink="">
      <xdr:nvSpPr>
        <xdr:cNvPr id="3437" name="Text Box 16">
          <a:extLst>
            <a:ext uri="{FF2B5EF4-FFF2-40B4-BE49-F238E27FC236}">
              <a16:creationId xmlns:a16="http://schemas.microsoft.com/office/drawing/2014/main" id="{524850A9-E6C1-401E-AC07-F2C94B7F38D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68</xdr:row>
      <xdr:rowOff>170392</xdr:rowOff>
    </xdr:from>
    <xdr:ext cx="95250" cy="213632"/>
    <xdr:sp macro="" textlink="">
      <xdr:nvSpPr>
        <xdr:cNvPr id="3438" name="Text Box 15">
          <a:extLst>
            <a:ext uri="{FF2B5EF4-FFF2-40B4-BE49-F238E27FC236}">
              <a16:creationId xmlns:a16="http://schemas.microsoft.com/office/drawing/2014/main" id="{67C19194-FEF1-4FCB-8094-D88637FA3A4C}"/>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48496"/>
    <xdr:sp macro="" textlink="">
      <xdr:nvSpPr>
        <xdr:cNvPr id="3439" name="Text Box 15">
          <a:extLst>
            <a:ext uri="{FF2B5EF4-FFF2-40B4-BE49-F238E27FC236}">
              <a16:creationId xmlns:a16="http://schemas.microsoft.com/office/drawing/2014/main" id="{88FC2D5C-CA40-4FB5-839E-23D6C6E383B4}"/>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504825</xdr:rowOff>
    </xdr:from>
    <xdr:ext cx="95250" cy="442269"/>
    <xdr:sp macro="" textlink="">
      <xdr:nvSpPr>
        <xdr:cNvPr id="3440" name="Text Box 15">
          <a:extLst>
            <a:ext uri="{FF2B5EF4-FFF2-40B4-BE49-F238E27FC236}">
              <a16:creationId xmlns:a16="http://schemas.microsoft.com/office/drawing/2014/main" id="{9F38FC54-2B33-46C1-96BA-A60EE85C144A}"/>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504825</xdr:rowOff>
    </xdr:from>
    <xdr:ext cx="95250" cy="442269"/>
    <xdr:sp macro="" textlink="">
      <xdr:nvSpPr>
        <xdr:cNvPr id="3441" name="Text Box 15">
          <a:extLst>
            <a:ext uri="{FF2B5EF4-FFF2-40B4-BE49-F238E27FC236}">
              <a16:creationId xmlns:a16="http://schemas.microsoft.com/office/drawing/2014/main" id="{E36DFBEE-9027-4EA6-A459-0D2C2DAE539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213632"/>
    <xdr:sp macro="" textlink="">
      <xdr:nvSpPr>
        <xdr:cNvPr id="3442" name="Text Box 15">
          <a:extLst>
            <a:ext uri="{FF2B5EF4-FFF2-40B4-BE49-F238E27FC236}">
              <a16:creationId xmlns:a16="http://schemas.microsoft.com/office/drawing/2014/main" id="{38911944-5153-469D-891B-F2B5C8F8AC22}"/>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44331"/>
    <xdr:sp macro="" textlink="">
      <xdr:nvSpPr>
        <xdr:cNvPr id="3443" name="Text Box 15">
          <a:extLst>
            <a:ext uri="{FF2B5EF4-FFF2-40B4-BE49-F238E27FC236}">
              <a16:creationId xmlns:a16="http://schemas.microsoft.com/office/drawing/2014/main" id="{CF43A772-13FC-44C1-9D4D-27E1F1CFEF02}"/>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68</xdr:row>
      <xdr:rowOff>170392</xdr:rowOff>
    </xdr:from>
    <xdr:ext cx="95250" cy="213632"/>
    <xdr:sp macro="" textlink="">
      <xdr:nvSpPr>
        <xdr:cNvPr id="3444" name="Text Box 15">
          <a:extLst>
            <a:ext uri="{FF2B5EF4-FFF2-40B4-BE49-F238E27FC236}">
              <a16:creationId xmlns:a16="http://schemas.microsoft.com/office/drawing/2014/main" id="{DED00172-8BB7-422A-A88A-17B3A6EEA1EE}"/>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45" name="Text Box 16">
          <a:extLst>
            <a:ext uri="{FF2B5EF4-FFF2-40B4-BE49-F238E27FC236}">
              <a16:creationId xmlns:a16="http://schemas.microsoft.com/office/drawing/2014/main" id="{1D6F23D4-7D0D-4732-842D-B9C388A891E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46" name="Text Box 17">
          <a:extLst>
            <a:ext uri="{FF2B5EF4-FFF2-40B4-BE49-F238E27FC236}">
              <a16:creationId xmlns:a16="http://schemas.microsoft.com/office/drawing/2014/main" id="{0B813F88-ADD8-4D8D-8588-CD5B8B6A377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47" name="Text Box 18">
          <a:extLst>
            <a:ext uri="{FF2B5EF4-FFF2-40B4-BE49-F238E27FC236}">
              <a16:creationId xmlns:a16="http://schemas.microsoft.com/office/drawing/2014/main" id="{D0560CCB-D866-4364-82CC-24CC4B7FEE0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48" name="Text Box 19">
          <a:extLst>
            <a:ext uri="{FF2B5EF4-FFF2-40B4-BE49-F238E27FC236}">
              <a16:creationId xmlns:a16="http://schemas.microsoft.com/office/drawing/2014/main" id="{03CAC0D2-02B0-4383-8A82-D210F670434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49" name="Text Box 16">
          <a:extLst>
            <a:ext uri="{FF2B5EF4-FFF2-40B4-BE49-F238E27FC236}">
              <a16:creationId xmlns:a16="http://schemas.microsoft.com/office/drawing/2014/main" id="{D582966C-C179-41D3-A464-78A53713B00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50" name="Text Box 17">
          <a:extLst>
            <a:ext uri="{FF2B5EF4-FFF2-40B4-BE49-F238E27FC236}">
              <a16:creationId xmlns:a16="http://schemas.microsoft.com/office/drawing/2014/main" id="{4B7A97F1-1BF8-4952-8154-5BDB8B3290C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51" name="Text Box 18">
          <a:extLst>
            <a:ext uri="{FF2B5EF4-FFF2-40B4-BE49-F238E27FC236}">
              <a16:creationId xmlns:a16="http://schemas.microsoft.com/office/drawing/2014/main" id="{95937F90-2118-4B15-8B82-E9E2CE386B9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52" name="Text Box 19">
          <a:extLst>
            <a:ext uri="{FF2B5EF4-FFF2-40B4-BE49-F238E27FC236}">
              <a16:creationId xmlns:a16="http://schemas.microsoft.com/office/drawing/2014/main" id="{7579E5D9-CB59-42B1-A342-483A91D0355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53" name="Text Box 16">
          <a:extLst>
            <a:ext uri="{FF2B5EF4-FFF2-40B4-BE49-F238E27FC236}">
              <a16:creationId xmlns:a16="http://schemas.microsoft.com/office/drawing/2014/main" id="{43FBF801-CED9-45AB-A139-0EDAD39005D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54" name="Text Box 17">
          <a:extLst>
            <a:ext uri="{FF2B5EF4-FFF2-40B4-BE49-F238E27FC236}">
              <a16:creationId xmlns:a16="http://schemas.microsoft.com/office/drawing/2014/main" id="{90E385A0-8ACF-4FAB-9195-67DF709C8B4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55" name="Text Box 18">
          <a:extLst>
            <a:ext uri="{FF2B5EF4-FFF2-40B4-BE49-F238E27FC236}">
              <a16:creationId xmlns:a16="http://schemas.microsoft.com/office/drawing/2014/main" id="{A7CCD38D-BCDD-406D-91C3-B0DDA1B0F36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56" name="Text Box 19">
          <a:extLst>
            <a:ext uri="{FF2B5EF4-FFF2-40B4-BE49-F238E27FC236}">
              <a16:creationId xmlns:a16="http://schemas.microsoft.com/office/drawing/2014/main" id="{DC5EA98F-74AD-4255-A90E-59424CDE9D5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70</xdr:row>
      <xdr:rowOff>504825</xdr:rowOff>
    </xdr:from>
    <xdr:ext cx="95250" cy="444014"/>
    <xdr:sp macro="" textlink="">
      <xdr:nvSpPr>
        <xdr:cNvPr id="3457" name="Text Box 15">
          <a:extLst>
            <a:ext uri="{FF2B5EF4-FFF2-40B4-BE49-F238E27FC236}">
              <a16:creationId xmlns:a16="http://schemas.microsoft.com/office/drawing/2014/main" id="{D534DC20-A84F-4E83-9ED2-FE5C54AE4360}"/>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58" name="Text Box 16">
          <a:extLst>
            <a:ext uri="{FF2B5EF4-FFF2-40B4-BE49-F238E27FC236}">
              <a16:creationId xmlns:a16="http://schemas.microsoft.com/office/drawing/2014/main" id="{3FF6E0F6-B96A-4E67-97BC-3ABE5D34286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59" name="Text Box 17">
          <a:extLst>
            <a:ext uri="{FF2B5EF4-FFF2-40B4-BE49-F238E27FC236}">
              <a16:creationId xmlns:a16="http://schemas.microsoft.com/office/drawing/2014/main" id="{D40F5951-BF7D-4636-AF3D-C2433C84CF5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60" name="Text Box 18">
          <a:extLst>
            <a:ext uri="{FF2B5EF4-FFF2-40B4-BE49-F238E27FC236}">
              <a16:creationId xmlns:a16="http://schemas.microsoft.com/office/drawing/2014/main" id="{45ED6B3D-916E-411D-A7C9-8ADE6ED4FE4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61" name="Text Box 19">
          <a:extLst>
            <a:ext uri="{FF2B5EF4-FFF2-40B4-BE49-F238E27FC236}">
              <a16:creationId xmlns:a16="http://schemas.microsoft.com/office/drawing/2014/main" id="{826A175A-6534-4DF8-83A2-F8CF8D90164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62" name="Text Box 16">
          <a:extLst>
            <a:ext uri="{FF2B5EF4-FFF2-40B4-BE49-F238E27FC236}">
              <a16:creationId xmlns:a16="http://schemas.microsoft.com/office/drawing/2014/main" id="{8EFEB538-333D-40EA-ACC7-EF07FF31701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63" name="Text Box 17">
          <a:extLst>
            <a:ext uri="{FF2B5EF4-FFF2-40B4-BE49-F238E27FC236}">
              <a16:creationId xmlns:a16="http://schemas.microsoft.com/office/drawing/2014/main" id="{DF6342C1-AFE0-4061-98A0-C53370247BB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64" name="Text Box 18">
          <a:extLst>
            <a:ext uri="{FF2B5EF4-FFF2-40B4-BE49-F238E27FC236}">
              <a16:creationId xmlns:a16="http://schemas.microsoft.com/office/drawing/2014/main" id="{F5EC57B1-9BD5-4E81-8746-4807533C652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65" name="Text Box 16">
          <a:extLst>
            <a:ext uri="{FF2B5EF4-FFF2-40B4-BE49-F238E27FC236}">
              <a16:creationId xmlns:a16="http://schemas.microsoft.com/office/drawing/2014/main" id="{71559600-D0F6-48E5-BD27-D485CCCC30A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66" name="Text Box 17">
          <a:extLst>
            <a:ext uri="{FF2B5EF4-FFF2-40B4-BE49-F238E27FC236}">
              <a16:creationId xmlns:a16="http://schemas.microsoft.com/office/drawing/2014/main" id="{CEA30ABC-0C7B-4988-9BD7-ACCBC2215D5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67" name="Text Box 18">
          <a:extLst>
            <a:ext uri="{FF2B5EF4-FFF2-40B4-BE49-F238E27FC236}">
              <a16:creationId xmlns:a16="http://schemas.microsoft.com/office/drawing/2014/main" id="{6ECC2CB4-9513-4AC8-9DED-6FC2CFC188D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68" name="Text Box 19">
          <a:extLst>
            <a:ext uri="{FF2B5EF4-FFF2-40B4-BE49-F238E27FC236}">
              <a16:creationId xmlns:a16="http://schemas.microsoft.com/office/drawing/2014/main" id="{82C7D6F3-CFEC-4510-A62B-86EAA115CB4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69" name="Text Box 16">
          <a:extLst>
            <a:ext uri="{FF2B5EF4-FFF2-40B4-BE49-F238E27FC236}">
              <a16:creationId xmlns:a16="http://schemas.microsoft.com/office/drawing/2014/main" id="{928DFAFB-4AAD-41CA-97E5-2D3B39A1983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70" name="Text Box 17">
          <a:extLst>
            <a:ext uri="{FF2B5EF4-FFF2-40B4-BE49-F238E27FC236}">
              <a16:creationId xmlns:a16="http://schemas.microsoft.com/office/drawing/2014/main" id="{FA5975CF-288B-41EB-84B6-BF4A5BC4C46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71" name="Text Box 18">
          <a:extLst>
            <a:ext uri="{FF2B5EF4-FFF2-40B4-BE49-F238E27FC236}">
              <a16:creationId xmlns:a16="http://schemas.microsoft.com/office/drawing/2014/main" id="{E6A1398F-79EA-4857-8CDA-5FC9F00705D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472" name="Text Box 19">
          <a:extLst>
            <a:ext uri="{FF2B5EF4-FFF2-40B4-BE49-F238E27FC236}">
              <a16:creationId xmlns:a16="http://schemas.microsoft.com/office/drawing/2014/main" id="{17AED765-F16E-417A-A871-8CF066D82E2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56743"/>
    <xdr:sp macro="" textlink="">
      <xdr:nvSpPr>
        <xdr:cNvPr id="3473" name="Text Box 15">
          <a:extLst>
            <a:ext uri="{FF2B5EF4-FFF2-40B4-BE49-F238E27FC236}">
              <a16:creationId xmlns:a16="http://schemas.microsoft.com/office/drawing/2014/main" id="{1E18A6CE-7374-4725-B80A-5A31020EF2E5}"/>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504825</xdr:rowOff>
    </xdr:from>
    <xdr:ext cx="95250" cy="442269"/>
    <xdr:sp macro="" textlink="">
      <xdr:nvSpPr>
        <xdr:cNvPr id="3474" name="Text Box 15">
          <a:extLst>
            <a:ext uri="{FF2B5EF4-FFF2-40B4-BE49-F238E27FC236}">
              <a16:creationId xmlns:a16="http://schemas.microsoft.com/office/drawing/2014/main" id="{39A8F5AE-BD3B-4D25-BA9B-D047BCB33E92}"/>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68</xdr:row>
      <xdr:rowOff>504825</xdr:rowOff>
    </xdr:from>
    <xdr:ext cx="95250" cy="442269"/>
    <xdr:sp macro="" textlink="">
      <xdr:nvSpPr>
        <xdr:cNvPr id="3475" name="Text Box 15">
          <a:extLst>
            <a:ext uri="{FF2B5EF4-FFF2-40B4-BE49-F238E27FC236}">
              <a16:creationId xmlns:a16="http://schemas.microsoft.com/office/drawing/2014/main" id="{7AF3F768-B1F7-4BAA-8917-EE9DB9FAC848}"/>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213632"/>
    <xdr:sp macro="" textlink="">
      <xdr:nvSpPr>
        <xdr:cNvPr id="3476" name="Text Box 15">
          <a:extLst>
            <a:ext uri="{FF2B5EF4-FFF2-40B4-BE49-F238E27FC236}">
              <a16:creationId xmlns:a16="http://schemas.microsoft.com/office/drawing/2014/main" id="{14F9BBDA-CA4E-4F57-97B3-D94541F538F7}"/>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68</xdr:row>
      <xdr:rowOff>504825</xdr:rowOff>
    </xdr:from>
    <xdr:ext cx="95250" cy="444331"/>
    <xdr:sp macro="" textlink="">
      <xdr:nvSpPr>
        <xdr:cNvPr id="3477" name="Text Box 15">
          <a:extLst>
            <a:ext uri="{FF2B5EF4-FFF2-40B4-BE49-F238E27FC236}">
              <a16:creationId xmlns:a16="http://schemas.microsoft.com/office/drawing/2014/main" id="{A821761A-3DBD-4176-B45D-139D1346ADED}"/>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68</xdr:row>
      <xdr:rowOff>504825</xdr:rowOff>
    </xdr:from>
    <xdr:ext cx="95250" cy="213632"/>
    <xdr:sp macro="" textlink="">
      <xdr:nvSpPr>
        <xdr:cNvPr id="3478" name="Text Box 15">
          <a:extLst>
            <a:ext uri="{FF2B5EF4-FFF2-40B4-BE49-F238E27FC236}">
              <a16:creationId xmlns:a16="http://schemas.microsoft.com/office/drawing/2014/main" id="{AA67A495-6E89-44F2-A1AA-AE52CE98E143}"/>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79" name="Text Box 16">
          <a:extLst>
            <a:ext uri="{FF2B5EF4-FFF2-40B4-BE49-F238E27FC236}">
              <a16:creationId xmlns:a16="http://schemas.microsoft.com/office/drawing/2014/main" id="{FF05D6EA-D5D8-46A4-8677-733AB76C65F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80" name="Text Box 17">
          <a:extLst>
            <a:ext uri="{FF2B5EF4-FFF2-40B4-BE49-F238E27FC236}">
              <a16:creationId xmlns:a16="http://schemas.microsoft.com/office/drawing/2014/main" id="{01D650FD-3668-4763-AED0-39DC43A5FF2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81" name="Text Box 18">
          <a:extLst>
            <a:ext uri="{FF2B5EF4-FFF2-40B4-BE49-F238E27FC236}">
              <a16:creationId xmlns:a16="http://schemas.microsoft.com/office/drawing/2014/main" id="{DF53440A-481B-4877-9690-16EF57ABEE6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82" name="Text Box 19">
          <a:extLst>
            <a:ext uri="{FF2B5EF4-FFF2-40B4-BE49-F238E27FC236}">
              <a16:creationId xmlns:a16="http://schemas.microsoft.com/office/drawing/2014/main" id="{BD32853B-8E01-4B20-AE29-1D1CCE08760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83" name="Text Box 16">
          <a:extLst>
            <a:ext uri="{FF2B5EF4-FFF2-40B4-BE49-F238E27FC236}">
              <a16:creationId xmlns:a16="http://schemas.microsoft.com/office/drawing/2014/main" id="{EB0BFF3E-44E8-4489-919E-B1F31381FCB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84" name="Text Box 17">
          <a:extLst>
            <a:ext uri="{FF2B5EF4-FFF2-40B4-BE49-F238E27FC236}">
              <a16:creationId xmlns:a16="http://schemas.microsoft.com/office/drawing/2014/main" id="{80409B40-DF64-4183-8112-2FD31B2B64E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85" name="Text Box 18">
          <a:extLst>
            <a:ext uri="{FF2B5EF4-FFF2-40B4-BE49-F238E27FC236}">
              <a16:creationId xmlns:a16="http://schemas.microsoft.com/office/drawing/2014/main" id="{A5059A89-A73D-4985-B411-D2D89D7DBB6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86" name="Text Box 19">
          <a:extLst>
            <a:ext uri="{FF2B5EF4-FFF2-40B4-BE49-F238E27FC236}">
              <a16:creationId xmlns:a16="http://schemas.microsoft.com/office/drawing/2014/main" id="{C84F7C2A-3C35-43A6-9DCA-87F76194C3C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87" name="Text Box 16">
          <a:extLst>
            <a:ext uri="{FF2B5EF4-FFF2-40B4-BE49-F238E27FC236}">
              <a16:creationId xmlns:a16="http://schemas.microsoft.com/office/drawing/2014/main" id="{3218BBD9-68A0-47AE-9082-262B6B1FBB62}"/>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88" name="Text Box 17">
          <a:extLst>
            <a:ext uri="{FF2B5EF4-FFF2-40B4-BE49-F238E27FC236}">
              <a16:creationId xmlns:a16="http://schemas.microsoft.com/office/drawing/2014/main" id="{8B03E393-CA18-4E8A-867B-3770DD52A824}"/>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89" name="Text Box 18">
          <a:extLst>
            <a:ext uri="{FF2B5EF4-FFF2-40B4-BE49-F238E27FC236}">
              <a16:creationId xmlns:a16="http://schemas.microsoft.com/office/drawing/2014/main" id="{9EE39115-B22F-4F7F-B18F-7833FC2339F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0</xdr:rowOff>
    </xdr:from>
    <xdr:ext cx="95250" cy="171450"/>
    <xdr:sp macro="" textlink="">
      <xdr:nvSpPr>
        <xdr:cNvPr id="3490" name="Text Box 19">
          <a:extLst>
            <a:ext uri="{FF2B5EF4-FFF2-40B4-BE49-F238E27FC236}">
              <a16:creationId xmlns:a16="http://schemas.microsoft.com/office/drawing/2014/main" id="{65F314B2-FEA0-45E2-A8B3-FB13932204E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70</xdr:row>
      <xdr:rowOff>504825</xdr:rowOff>
    </xdr:from>
    <xdr:ext cx="95250" cy="444014"/>
    <xdr:sp macro="" textlink="">
      <xdr:nvSpPr>
        <xdr:cNvPr id="3491" name="Text Box 15">
          <a:extLst>
            <a:ext uri="{FF2B5EF4-FFF2-40B4-BE49-F238E27FC236}">
              <a16:creationId xmlns:a16="http://schemas.microsoft.com/office/drawing/2014/main" id="{03535CF5-71D7-4F64-A389-8A168438564C}"/>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92" name="Text Box 16">
          <a:extLst>
            <a:ext uri="{FF2B5EF4-FFF2-40B4-BE49-F238E27FC236}">
              <a16:creationId xmlns:a16="http://schemas.microsoft.com/office/drawing/2014/main" id="{CF4E6E19-82F7-4A3D-81F5-74780F6E98D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93" name="Text Box 17">
          <a:extLst>
            <a:ext uri="{FF2B5EF4-FFF2-40B4-BE49-F238E27FC236}">
              <a16:creationId xmlns:a16="http://schemas.microsoft.com/office/drawing/2014/main" id="{849D65F0-37C8-442C-B8C3-D63AC39418D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94" name="Text Box 18">
          <a:extLst>
            <a:ext uri="{FF2B5EF4-FFF2-40B4-BE49-F238E27FC236}">
              <a16:creationId xmlns:a16="http://schemas.microsoft.com/office/drawing/2014/main" id="{5338A537-E8E5-415B-B3A8-A7BA0AF4E2C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495" name="Text Box 19">
          <a:extLst>
            <a:ext uri="{FF2B5EF4-FFF2-40B4-BE49-F238E27FC236}">
              <a16:creationId xmlns:a16="http://schemas.microsoft.com/office/drawing/2014/main" id="{D75910B4-70D2-4579-811E-431179A2A24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70</xdr:row>
      <xdr:rowOff>504825</xdr:rowOff>
    </xdr:from>
    <xdr:ext cx="95250" cy="442269"/>
    <xdr:sp macro="" textlink="">
      <xdr:nvSpPr>
        <xdr:cNvPr id="3496" name="Text Box 15">
          <a:extLst>
            <a:ext uri="{FF2B5EF4-FFF2-40B4-BE49-F238E27FC236}">
              <a16:creationId xmlns:a16="http://schemas.microsoft.com/office/drawing/2014/main" id="{94A4F4C0-F845-4B85-9B1A-4C79C5897637}"/>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97" name="Text Box 16">
          <a:extLst>
            <a:ext uri="{FF2B5EF4-FFF2-40B4-BE49-F238E27FC236}">
              <a16:creationId xmlns:a16="http://schemas.microsoft.com/office/drawing/2014/main" id="{33B17043-C666-4920-9867-58D609BC750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98" name="Text Box 17">
          <a:extLst>
            <a:ext uri="{FF2B5EF4-FFF2-40B4-BE49-F238E27FC236}">
              <a16:creationId xmlns:a16="http://schemas.microsoft.com/office/drawing/2014/main" id="{859D39A2-93E8-494C-BA7A-669B641932B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499" name="Text Box 18">
          <a:extLst>
            <a:ext uri="{FF2B5EF4-FFF2-40B4-BE49-F238E27FC236}">
              <a16:creationId xmlns:a16="http://schemas.microsoft.com/office/drawing/2014/main" id="{387D0C9E-B68E-4675-B63D-A1546DD833B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0" name="Text Box 16">
          <a:extLst>
            <a:ext uri="{FF2B5EF4-FFF2-40B4-BE49-F238E27FC236}">
              <a16:creationId xmlns:a16="http://schemas.microsoft.com/office/drawing/2014/main" id="{D7312B59-B338-48C4-BC79-AE1D009975C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1" name="Text Box 17">
          <a:extLst>
            <a:ext uri="{FF2B5EF4-FFF2-40B4-BE49-F238E27FC236}">
              <a16:creationId xmlns:a16="http://schemas.microsoft.com/office/drawing/2014/main" id="{97398EF4-B377-4256-BA5D-2FE675013C0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2" name="Text Box 18">
          <a:extLst>
            <a:ext uri="{FF2B5EF4-FFF2-40B4-BE49-F238E27FC236}">
              <a16:creationId xmlns:a16="http://schemas.microsoft.com/office/drawing/2014/main" id="{111F2F0F-249F-4BDF-A2E6-2B31767AE82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3" name="Text Box 19">
          <a:extLst>
            <a:ext uri="{FF2B5EF4-FFF2-40B4-BE49-F238E27FC236}">
              <a16:creationId xmlns:a16="http://schemas.microsoft.com/office/drawing/2014/main" id="{33BCCD84-CA69-49E9-AB80-9993BA34122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4" name="Text Box 16">
          <a:extLst>
            <a:ext uri="{FF2B5EF4-FFF2-40B4-BE49-F238E27FC236}">
              <a16:creationId xmlns:a16="http://schemas.microsoft.com/office/drawing/2014/main" id="{B6474333-656C-4265-BEB5-4E6EA5C1A48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5" name="Text Box 17">
          <a:extLst>
            <a:ext uri="{FF2B5EF4-FFF2-40B4-BE49-F238E27FC236}">
              <a16:creationId xmlns:a16="http://schemas.microsoft.com/office/drawing/2014/main" id="{F784EEEF-AA3A-43CA-8F03-C59C633A7BD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06" name="Text Box 18">
          <a:extLst>
            <a:ext uri="{FF2B5EF4-FFF2-40B4-BE49-F238E27FC236}">
              <a16:creationId xmlns:a16="http://schemas.microsoft.com/office/drawing/2014/main" id="{1452E8EA-1073-424B-B79E-773F70C48B1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72</xdr:row>
      <xdr:rowOff>170392</xdr:rowOff>
    </xdr:from>
    <xdr:ext cx="95250" cy="213632"/>
    <xdr:sp macro="" textlink="">
      <xdr:nvSpPr>
        <xdr:cNvPr id="3507" name="Text Box 15">
          <a:extLst>
            <a:ext uri="{FF2B5EF4-FFF2-40B4-BE49-F238E27FC236}">
              <a16:creationId xmlns:a16="http://schemas.microsoft.com/office/drawing/2014/main" id="{5A4E50E8-6754-4D53-87B1-627CC8313A0F}"/>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08" name="Text Box 16">
          <a:extLst>
            <a:ext uri="{FF2B5EF4-FFF2-40B4-BE49-F238E27FC236}">
              <a16:creationId xmlns:a16="http://schemas.microsoft.com/office/drawing/2014/main" id="{9C31135C-2FCD-45AF-8375-5C877EADF27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09" name="Text Box 17">
          <a:extLst>
            <a:ext uri="{FF2B5EF4-FFF2-40B4-BE49-F238E27FC236}">
              <a16:creationId xmlns:a16="http://schemas.microsoft.com/office/drawing/2014/main" id="{1F0DC806-B578-4F5C-BFF5-F81A287C0BB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10" name="Text Box 18">
          <a:extLst>
            <a:ext uri="{FF2B5EF4-FFF2-40B4-BE49-F238E27FC236}">
              <a16:creationId xmlns:a16="http://schemas.microsoft.com/office/drawing/2014/main" id="{D2AD408F-EFA8-4E95-A5E4-C6F7B40AD9C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11" name="Text Box 19">
          <a:extLst>
            <a:ext uri="{FF2B5EF4-FFF2-40B4-BE49-F238E27FC236}">
              <a16:creationId xmlns:a16="http://schemas.microsoft.com/office/drawing/2014/main" id="{56D4B69F-D83B-481A-8845-C5413A94C1B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12" name="Text Box 16">
          <a:extLst>
            <a:ext uri="{FF2B5EF4-FFF2-40B4-BE49-F238E27FC236}">
              <a16:creationId xmlns:a16="http://schemas.microsoft.com/office/drawing/2014/main" id="{47424BC7-4BDB-496E-8838-EB3F100ACB9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13" name="Text Box 17">
          <a:extLst>
            <a:ext uri="{FF2B5EF4-FFF2-40B4-BE49-F238E27FC236}">
              <a16:creationId xmlns:a16="http://schemas.microsoft.com/office/drawing/2014/main" id="{5183A405-4361-4700-832D-6F9D92FC47E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14" name="Text Box 18">
          <a:extLst>
            <a:ext uri="{FF2B5EF4-FFF2-40B4-BE49-F238E27FC236}">
              <a16:creationId xmlns:a16="http://schemas.microsoft.com/office/drawing/2014/main" id="{CB2D8325-4345-496E-856E-97137D0F98E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15" name="Text Box 19">
          <a:extLst>
            <a:ext uri="{FF2B5EF4-FFF2-40B4-BE49-F238E27FC236}">
              <a16:creationId xmlns:a16="http://schemas.microsoft.com/office/drawing/2014/main" id="{485B629D-50BD-4D76-84F3-436678A422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516" name="Text Box 16">
          <a:extLst>
            <a:ext uri="{FF2B5EF4-FFF2-40B4-BE49-F238E27FC236}">
              <a16:creationId xmlns:a16="http://schemas.microsoft.com/office/drawing/2014/main" id="{FA5FB285-E00B-4528-B469-DD482F6DFFC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517" name="Text Box 17">
          <a:extLst>
            <a:ext uri="{FF2B5EF4-FFF2-40B4-BE49-F238E27FC236}">
              <a16:creationId xmlns:a16="http://schemas.microsoft.com/office/drawing/2014/main" id="{27BB098B-0232-4630-BBF5-1DE88961DBC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518" name="Text Box 18">
          <a:extLst>
            <a:ext uri="{FF2B5EF4-FFF2-40B4-BE49-F238E27FC236}">
              <a16:creationId xmlns:a16="http://schemas.microsoft.com/office/drawing/2014/main" id="{5FA71DA2-88B8-4633-8C2B-AA90BDBAF7E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69</xdr:row>
      <xdr:rowOff>0</xdr:rowOff>
    </xdr:from>
    <xdr:ext cx="95250" cy="171450"/>
    <xdr:sp macro="" textlink="">
      <xdr:nvSpPr>
        <xdr:cNvPr id="3519" name="Text Box 19">
          <a:extLst>
            <a:ext uri="{FF2B5EF4-FFF2-40B4-BE49-F238E27FC236}">
              <a16:creationId xmlns:a16="http://schemas.microsoft.com/office/drawing/2014/main" id="{096B66F4-FCF3-4CF6-BED2-C249670B11F7}"/>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70</xdr:row>
      <xdr:rowOff>504825</xdr:rowOff>
    </xdr:from>
    <xdr:ext cx="95250" cy="444014"/>
    <xdr:sp macro="" textlink="">
      <xdr:nvSpPr>
        <xdr:cNvPr id="3520" name="Text Box 15">
          <a:extLst>
            <a:ext uri="{FF2B5EF4-FFF2-40B4-BE49-F238E27FC236}">
              <a16:creationId xmlns:a16="http://schemas.microsoft.com/office/drawing/2014/main" id="{EB5FD8FA-6CD0-47F5-ABC4-505F25BA4D4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21" name="Text Box 16">
          <a:extLst>
            <a:ext uri="{FF2B5EF4-FFF2-40B4-BE49-F238E27FC236}">
              <a16:creationId xmlns:a16="http://schemas.microsoft.com/office/drawing/2014/main" id="{AAEC8F1A-6BB3-414B-984F-7FF8D284716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22" name="Text Box 17">
          <a:extLst>
            <a:ext uri="{FF2B5EF4-FFF2-40B4-BE49-F238E27FC236}">
              <a16:creationId xmlns:a16="http://schemas.microsoft.com/office/drawing/2014/main" id="{49E8CE86-0B1E-4682-BE56-8B8ACCF3E8F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23" name="Text Box 18">
          <a:extLst>
            <a:ext uri="{FF2B5EF4-FFF2-40B4-BE49-F238E27FC236}">
              <a16:creationId xmlns:a16="http://schemas.microsoft.com/office/drawing/2014/main" id="{E7BE3FAD-4345-4765-8E4C-390EF39A507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0</xdr:rowOff>
    </xdr:from>
    <xdr:ext cx="95250" cy="171450"/>
    <xdr:sp macro="" textlink="">
      <xdr:nvSpPr>
        <xdr:cNvPr id="3524" name="Text Box 19">
          <a:extLst>
            <a:ext uri="{FF2B5EF4-FFF2-40B4-BE49-F238E27FC236}">
              <a16:creationId xmlns:a16="http://schemas.microsoft.com/office/drawing/2014/main" id="{A5D89C34-11F7-4D41-BEAA-AD2068FDD1A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25" name="Text Box 16">
          <a:extLst>
            <a:ext uri="{FF2B5EF4-FFF2-40B4-BE49-F238E27FC236}">
              <a16:creationId xmlns:a16="http://schemas.microsoft.com/office/drawing/2014/main" id="{FC9102DC-6DF5-4108-BA24-274FDD0C19F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0</xdr:rowOff>
    </xdr:from>
    <xdr:ext cx="95250" cy="171450"/>
    <xdr:sp macro="" textlink="">
      <xdr:nvSpPr>
        <xdr:cNvPr id="3526" name="Text Box 17">
          <a:extLst>
            <a:ext uri="{FF2B5EF4-FFF2-40B4-BE49-F238E27FC236}">
              <a16:creationId xmlns:a16="http://schemas.microsoft.com/office/drawing/2014/main" id="{7BA6CBC5-BAD1-4062-AC91-7C128A564C1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72</xdr:row>
      <xdr:rowOff>15875</xdr:rowOff>
    </xdr:from>
    <xdr:ext cx="95250" cy="171450"/>
    <xdr:sp macro="" textlink="">
      <xdr:nvSpPr>
        <xdr:cNvPr id="3527" name="Text Box 18">
          <a:extLst>
            <a:ext uri="{FF2B5EF4-FFF2-40B4-BE49-F238E27FC236}">
              <a16:creationId xmlns:a16="http://schemas.microsoft.com/office/drawing/2014/main" id="{CE064FA3-35CD-485A-8662-109EE0496321}"/>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28" name="Text Box 16">
          <a:extLst>
            <a:ext uri="{FF2B5EF4-FFF2-40B4-BE49-F238E27FC236}">
              <a16:creationId xmlns:a16="http://schemas.microsoft.com/office/drawing/2014/main" id="{12C7920E-5CAF-40F1-87FA-4A7C17891DF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29" name="Text Box 17">
          <a:extLst>
            <a:ext uri="{FF2B5EF4-FFF2-40B4-BE49-F238E27FC236}">
              <a16:creationId xmlns:a16="http://schemas.microsoft.com/office/drawing/2014/main" id="{03F74F72-FB4C-44DF-9F3B-26B32475480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30" name="Text Box 18">
          <a:extLst>
            <a:ext uri="{FF2B5EF4-FFF2-40B4-BE49-F238E27FC236}">
              <a16:creationId xmlns:a16="http://schemas.microsoft.com/office/drawing/2014/main" id="{04CEDFAE-62E1-4B77-B27D-65DBE870F0F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31" name="Text Box 19">
          <a:extLst>
            <a:ext uri="{FF2B5EF4-FFF2-40B4-BE49-F238E27FC236}">
              <a16:creationId xmlns:a16="http://schemas.microsoft.com/office/drawing/2014/main" id="{FC2EDA87-9566-4263-BA66-C9AB95F3458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72</xdr:row>
      <xdr:rowOff>0</xdr:rowOff>
    </xdr:from>
    <xdr:ext cx="95250" cy="171450"/>
    <xdr:sp macro="" textlink="">
      <xdr:nvSpPr>
        <xdr:cNvPr id="3532" name="Text Box 16">
          <a:extLst>
            <a:ext uri="{FF2B5EF4-FFF2-40B4-BE49-F238E27FC236}">
              <a16:creationId xmlns:a16="http://schemas.microsoft.com/office/drawing/2014/main" id="{613972F3-EF88-478D-A0CC-3EED7C15C7B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72</xdr:row>
      <xdr:rowOff>170392</xdr:rowOff>
    </xdr:from>
    <xdr:ext cx="95250" cy="213632"/>
    <xdr:sp macro="" textlink="">
      <xdr:nvSpPr>
        <xdr:cNvPr id="3533" name="Text Box 15">
          <a:extLst>
            <a:ext uri="{FF2B5EF4-FFF2-40B4-BE49-F238E27FC236}">
              <a16:creationId xmlns:a16="http://schemas.microsoft.com/office/drawing/2014/main" id="{FE10198B-602A-4147-BF5A-ECA0C7C2E58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48496"/>
    <xdr:sp macro="" textlink="">
      <xdr:nvSpPr>
        <xdr:cNvPr id="3534" name="Text Box 15">
          <a:extLst>
            <a:ext uri="{FF2B5EF4-FFF2-40B4-BE49-F238E27FC236}">
              <a16:creationId xmlns:a16="http://schemas.microsoft.com/office/drawing/2014/main" id="{CD4D91D9-2F00-4544-8DA3-D9BCCFEA8167}"/>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504825</xdr:rowOff>
    </xdr:from>
    <xdr:ext cx="95250" cy="442269"/>
    <xdr:sp macro="" textlink="">
      <xdr:nvSpPr>
        <xdr:cNvPr id="3535" name="Text Box 15">
          <a:extLst>
            <a:ext uri="{FF2B5EF4-FFF2-40B4-BE49-F238E27FC236}">
              <a16:creationId xmlns:a16="http://schemas.microsoft.com/office/drawing/2014/main" id="{C73BC039-8D5C-4EE0-B505-1D762AF5B115}"/>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504825</xdr:rowOff>
    </xdr:from>
    <xdr:ext cx="95250" cy="442269"/>
    <xdr:sp macro="" textlink="">
      <xdr:nvSpPr>
        <xdr:cNvPr id="3536" name="Text Box 15">
          <a:extLst>
            <a:ext uri="{FF2B5EF4-FFF2-40B4-BE49-F238E27FC236}">
              <a16:creationId xmlns:a16="http://schemas.microsoft.com/office/drawing/2014/main" id="{04D4DC35-7AE2-452D-874B-9EDDC2022380}"/>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213632"/>
    <xdr:sp macro="" textlink="">
      <xdr:nvSpPr>
        <xdr:cNvPr id="3537" name="Text Box 15">
          <a:extLst>
            <a:ext uri="{FF2B5EF4-FFF2-40B4-BE49-F238E27FC236}">
              <a16:creationId xmlns:a16="http://schemas.microsoft.com/office/drawing/2014/main" id="{944063FC-BA2A-481F-8640-D1678763B8D9}"/>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44331"/>
    <xdr:sp macro="" textlink="">
      <xdr:nvSpPr>
        <xdr:cNvPr id="3538" name="Text Box 15">
          <a:extLst>
            <a:ext uri="{FF2B5EF4-FFF2-40B4-BE49-F238E27FC236}">
              <a16:creationId xmlns:a16="http://schemas.microsoft.com/office/drawing/2014/main" id="{A5A65E55-7471-4C0C-8270-D9D5F10A183E}"/>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72</xdr:row>
      <xdr:rowOff>170392</xdr:rowOff>
    </xdr:from>
    <xdr:ext cx="95250" cy="213632"/>
    <xdr:sp macro="" textlink="">
      <xdr:nvSpPr>
        <xdr:cNvPr id="3539" name="Text Box 15">
          <a:extLst>
            <a:ext uri="{FF2B5EF4-FFF2-40B4-BE49-F238E27FC236}">
              <a16:creationId xmlns:a16="http://schemas.microsoft.com/office/drawing/2014/main" id="{C1B9AAE1-47CA-4E79-AD3B-F8AFDFBFC67C}"/>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40" name="Text Box 16">
          <a:extLst>
            <a:ext uri="{FF2B5EF4-FFF2-40B4-BE49-F238E27FC236}">
              <a16:creationId xmlns:a16="http://schemas.microsoft.com/office/drawing/2014/main" id="{A30388EC-DD2B-4ED7-B506-1A7D4AD7BEC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41" name="Text Box 17">
          <a:extLst>
            <a:ext uri="{FF2B5EF4-FFF2-40B4-BE49-F238E27FC236}">
              <a16:creationId xmlns:a16="http://schemas.microsoft.com/office/drawing/2014/main" id="{3EBB9B2C-3EDB-48E6-AF44-46DCDFE7E39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42" name="Text Box 18">
          <a:extLst>
            <a:ext uri="{FF2B5EF4-FFF2-40B4-BE49-F238E27FC236}">
              <a16:creationId xmlns:a16="http://schemas.microsoft.com/office/drawing/2014/main" id="{D6A3CC77-7B0F-4365-9703-BD061A84D7D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43" name="Text Box 19">
          <a:extLst>
            <a:ext uri="{FF2B5EF4-FFF2-40B4-BE49-F238E27FC236}">
              <a16:creationId xmlns:a16="http://schemas.microsoft.com/office/drawing/2014/main" id="{6FBEE1CC-79B0-4318-B72A-9CA2C180437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44" name="Text Box 16">
          <a:extLst>
            <a:ext uri="{FF2B5EF4-FFF2-40B4-BE49-F238E27FC236}">
              <a16:creationId xmlns:a16="http://schemas.microsoft.com/office/drawing/2014/main" id="{421E6473-8986-455F-AA6E-B36DF9849EA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45" name="Text Box 17">
          <a:extLst>
            <a:ext uri="{FF2B5EF4-FFF2-40B4-BE49-F238E27FC236}">
              <a16:creationId xmlns:a16="http://schemas.microsoft.com/office/drawing/2014/main" id="{ED216B11-9F37-4A68-B451-D3B85BA6DC0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46" name="Text Box 18">
          <a:extLst>
            <a:ext uri="{FF2B5EF4-FFF2-40B4-BE49-F238E27FC236}">
              <a16:creationId xmlns:a16="http://schemas.microsoft.com/office/drawing/2014/main" id="{B1F512A4-2525-49BB-8EC1-901FE753A75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47" name="Text Box 19">
          <a:extLst>
            <a:ext uri="{FF2B5EF4-FFF2-40B4-BE49-F238E27FC236}">
              <a16:creationId xmlns:a16="http://schemas.microsoft.com/office/drawing/2014/main" id="{6C360260-AE8E-4354-96AA-8C663BEA2B0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48" name="Text Box 16">
          <a:extLst>
            <a:ext uri="{FF2B5EF4-FFF2-40B4-BE49-F238E27FC236}">
              <a16:creationId xmlns:a16="http://schemas.microsoft.com/office/drawing/2014/main" id="{DB10A4A6-5D51-4C5D-AA59-01F95AEB924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49" name="Text Box 17">
          <a:extLst>
            <a:ext uri="{FF2B5EF4-FFF2-40B4-BE49-F238E27FC236}">
              <a16:creationId xmlns:a16="http://schemas.microsoft.com/office/drawing/2014/main" id="{C58FC64A-865A-41E6-845B-83442139C11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50" name="Text Box 18">
          <a:extLst>
            <a:ext uri="{FF2B5EF4-FFF2-40B4-BE49-F238E27FC236}">
              <a16:creationId xmlns:a16="http://schemas.microsoft.com/office/drawing/2014/main" id="{3A427524-C7C7-43A0-AAC0-47CCB4DD6DB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51" name="Text Box 19">
          <a:extLst>
            <a:ext uri="{FF2B5EF4-FFF2-40B4-BE49-F238E27FC236}">
              <a16:creationId xmlns:a16="http://schemas.microsoft.com/office/drawing/2014/main" id="{C9AB7BF1-32F9-4DA5-9528-AAB370F21803}"/>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74</xdr:row>
      <xdr:rowOff>504825</xdr:rowOff>
    </xdr:from>
    <xdr:ext cx="95250" cy="444014"/>
    <xdr:sp macro="" textlink="">
      <xdr:nvSpPr>
        <xdr:cNvPr id="3552" name="Text Box 15">
          <a:extLst>
            <a:ext uri="{FF2B5EF4-FFF2-40B4-BE49-F238E27FC236}">
              <a16:creationId xmlns:a16="http://schemas.microsoft.com/office/drawing/2014/main" id="{32034D56-FF4D-40C1-B65C-EA4AE617FF63}"/>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53" name="Text Box 16">
          <a:extLst>
            <a:ext uri="{FF2B5EF4-FFF2-40B4-BE49-F238E27FC236}">
              <a16:creationId xmlns:a16="http://schemas.microsoft.com/office/drawing/2014/main" id="{4CC04108-163E-47DE-940B-1667E55C8D1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54" name="Text Box 17">
          <a:extLst>
            <a:ext uri="{FF2B5EF4-FFF2-40B4-BE49-F238E27FC236}">
              <a16:creationId xmlns:a16="http://schemas.microsoft.com/office/drawing/2014/main" id="{20C2C182-E1FB-4BB2-B359-4BFED65A801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55" name="Text Box 18">
          <a:extLst>
            <a:ext uri="{FF2B5EF4-FFF2-40B4-BE49-F238E27FC236}">
              <a16:creationId xmlns:a16="http://schemas.microsoft.com/office/drawing/2014/main" id="{769B1E21-9F22-4A2A-BE9D-5404665724C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56" name="Text Box 19">
          <a:extLst>
            <a:ext uri="{FF2B5EF4-FFF2-40B4-BE49-F238E27FC236}">
              <a16:creationId xmlns:a16="http://schemas.microsoft.com/office/drawing/2014/main" id="{5EC0F49E-C256-47B2-A085-4FFAAC7395A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57" name="Text Box 16">
          <a:extLst>
            <a:ext uri="{FF2B5EF4-FFF2-40B4-BE49-F238E27FC236}">
              <a16:creationId xmlns:a16="http://schemas.microsoft.com/office/drawing/2014/main" id="{2EF08F31-BFCA-4DEF-B6CE-7EEDA3ADAD4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58" name="Text Box 17">
          <a:extLst>
            <a:ext uri="{FF2B5EF4-FFF2-40B4-BE49-F238E27FC236}">
              <a16:creationId xmlns:a16="http://schemas.microsoft.com/office/drawing/2014/main" id="{10E653EE-F856-437C-A4E4-3D65818C13F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59" name="Text Box 18">
          <a:extLst>
            <a:ext uri="{FF2B5EF4-FFF2-40B4-BE49-F238E27FC236}">
              <a16:creationId xmlns:a16="http://schemas.microsoft.com/office/drawing/2014/main" id="{4CBDAD5C-1AB8-4517-BEF3-B319F9A7F93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0" name="Text Box 16">
          <a:extLst>
            <a:ext uri="{FF2B5EF4-FFF2-40B4-BE49-F238E27FC236}">
              <a16:creationId xmlns:a16="http://schemas.microsoft.com/office/drawing/2014/main" id="{F378BAA6-3CB4-4846-9579-19B7432C343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1" name="Text Box 17">
          <a:extLst>
            <a:ext uri="{FF2B5EF4-FFF2-40B4-BE49-F238E27FC236}">
              <a16:creationId xmlns:a16="http://schemas.microsoft.com/office/drawing/2014/main" id="{70C1357F-879C-4DF6-8147-9135DC775BC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2" name="Text Box 18">
          <a:extLst>
            <a:ext uri="{FF2B5EF4-FFF2-40B4-BE49-F238E27FC236}">
              <a16:creationId xmlns:a16="http://schemas.microsoft.com/office/drawing/2014/main" id="{1A020FE0-1951-4CCD-B42D-EFFED3D84A6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3" name="Text Box 19">
          <a:extLst>
            <a:ext uri="{FF2B5EF4-FFF2-40B4-BE49-F238E27FC236}">
              <a16:creationId xmlns:a16="http://schemas.microsoft.com/office/drawing/2014/main" id="{455279D5-EA5C-42D2-B5E0-3398B71AD57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4" name="Text Box 16">
          <a:extLst>
            <a:ext uri="{FF2B5EF4-FFF2-40B4-BE49-F238E27FC236}">
              <a16:creationId xmlns:a16="http://schemas.microsoft.com/office/drawing/2014/main" id="{A7F3DB2C-6C1A-4CE6-BE73-90EED48CB21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5" name="Text Box 17">
          <a:extLst>
            <a:ext uri="{FF2B5EF4-FFF2-40B4-BE49-F238E27FC236}">
              <a16:creationId xmlns:a16="http://schemas.microsoft.com/office/drawing/2014/main" id="{8357BF1B-ACEC-42B0-9C62-2E92155C4CC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6" name="Text Box 18">
          <a:extLst>
            <a:ext uri="{FF2B5EF4-FFF2-40B4-BE49-F238E27FC236}">
              <a16:creationId xmlns:a16="http://schemas.microsoft.com/office/drawing/2014/main" id="{D0C1CD13-29A7-4DED-B6D7-F27EBAD4F17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67" name="Text Box 19">
          <a:extLst>
            <a:ext uri="{FF2B5EF4-FFF2-40B4-BE49-F238E27FC236}">
              <a16:creationId xmlns:a16="http://schemas.microsoft.com/office/drawing/2014/main" id="{43FEB7C7-62BC-4C4E-B515-EB2E227BC95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56743"/>
    <xdr:sp macro="" textlink="">
      <xdr:nvSpPr>
        <xdr:cNvPr id="3568" name="Text Box 15">
          <a:extLst>
            <a:ext uri="{FF2B5EF4-FFF2-40B4-BE49-F238E27FC236}">
              <a16:creationId xmlns:a16="http://schemas.microsoft.com/office/drawing/2014/main" id="{C2588CEC-49EB-49D6-BE6E-AA6EB9E5ED02}"/>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504825</xdr:rowOff>
    </xdr:from>
    <xdr:ext cx="95250" cy="442269"/>
    <xdr:sp macro="" textlink="">
      <xdr:nvSpPr>
        <xdr:cNvPr id="3569" name="Text Box 15">
          <a:extLst>
            <a:ext uri="{FF2B5EF4-FFF2-40B4-BE49-F238E27FC236}">
              <a16:creationId xmlns:a16="http://schemas.microsoft.com/office/drawing/2014/main" id="{BDBD5253-9E1E-4B24-8B25-A253B5E6759B}"/>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72</xdr:row>
      <xdr:rowOff>504825</xdr:rowOff>
    </xdr:from>
    <xdr:ext cx="95250" cy="442269"/>
    <xdr:sp macro="" textlink="">
      <xdr:nvSpPr>
        <xdr:cNvPr id="3570" name="Text Box 15">
          <a:extLst>
            <a:ext uri="{FF2B5EF4-FFF2-40B4-BE49-F238E27FC236}">
              <a16:creationId xmlns:a16="http://schemas.microsoft.com/office/drawing/2014/main" id="{E5E84C37-CE52-4C06-9F4A-A557E50466C4}"/>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213632"/>
    <xdr:sp macro="" textlink="">
      <xdr:nvSpPr>
        <xdr:cNvPr id="3571" name="Text Box 15">
          <a:extLst>
            <a:ext uri="{FF2B5EF4-FFF2-40B4-BE49-F238E27FC236}">
              <a16:creationId xmlns:a16="http://schemas.microsoft.com/office/drawing/2014/main" id="{C8CBE7AD-827B-4789-8127-B38B9DA9C55E}"/>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72</xdr:row>
      <xdr:rowOff>504825</xdr:rowOff>
    </xdr:from>
    <xdr:ext cx="95250" cy="444331"/>
    <xdr:sp macro="" textlink="">
      <xdr:nvSpPr>
        <xdr:cNvPr id="3572" name="Text Box 15">
          <a:extLst>
            <a:ext uri="{FF2B5EF4-FFF2-40B4-BE49-F238E27FC236}">
              <a16:creationId xmlns:a16="http://schemas.microsoft.com/office/drawing/2014/main" id="{F04E2C5D-4CCA-42B6-8B16-E2D513341D85}"/>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72</xdr:row>
      <xdr:rowOff>504825</xdr:rowOff>
    </xdr:from>
    <xdr:ext cx="95250" cy="213632"/>
    <xdr:sp macro="" textlink="">
      <xdr:nvSpPr>
        <xdr:cNvPr id="3573" name="Text Box 15">
          <a:extLst>
            <a:ext uri="{FF2B5EF4-FFF2-40B4-BE49-F238E27FC236}">
              <a16:creationId xmlns:a16="http://schemas.microsoft.com/office/drawing/2014/main" id="{1C0955A7-46A6-4A8F-AF7B-B264E25809F9}"/>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74" name="Text Box 16">
          <a:extLst>
            <a:ext uri="{FF2B5EF4-FFF2-40B4-BE49-F238E27FC236}">
              <a16:creationId xmlns:a16="http://schemas.microsoft.com/office/drawing/2014/main" id="{486FBDCC-F0FE-4CBE-8FED-428496C6505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75" name="Text Box 17">
          <a:extLst>
            <a:ext uri="{FF2B5EF4-FFF2-40B4-BE49-F238E27FC236}">
              <a16:creationId xmlns:a16="http://schemas.microsoft.com/office/drawing/2014/main" id="{286247FA-F2FC-44FC-B417-BA93A4F6B51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76" name="Text Box 18">
          <a:extLst>
            <a:ext uri="{FF2B5EF4-FFF2-40B4-BE49-F238E27FC236}">
              <a16:creationId xmlns:a16="http://schemas.microsoft.com/office/drawing/2014/main" id="{39FCAB0A-BF9E-4D9B-9375-A550580B34E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77" name="Text Box 19">
          <a:extLst>
            <a:ext uri="{FF2B5EF4-FFF2-40B4-BE49-F238E27FC236}">
              <a16:creationId xmlns:a16="http://schemas.microsoft.com/office/drawing/2014/main" id="{EA84B167-A734-4B6B-B55F-FBB428A4C6C3}"/>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78" name="Text Box 16">
          <a:extLst>
            <a:ext uri="{FF2B5EF4-FFF2-40B4-BE49-F238E27FC236}">
              <a16:creationId xmlns:a16="http://schemas.microsoft.com/office/drawing/2014/main" id="{7CD670FC-F6F8-49ED-A9BA-F92460E838C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79" name="Text Box 17">
          <a:extLst>
            <a:ext uri="{FF2B5EF4-FFF2-40B4-BE49-F238E27FC236}">
              <a16:creationId xmlns:a16="http://schemas.microsoft.com/office/drawing/2014/main" id="{A932C024-9198-49AB-B7B6-3C9731348A6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80" name="Text Box 18">
          <a:extLst>
            <a:ext uri="{FF2B5EF4-FFF2-40B4-BE49-F238E27FC236}">
              <a16:creationId xmlns:a16="http://schemas.microsoft.com/office/drawing/2014/main" id="{8A906B51-856D-4DA1-AB0C-3273FDC1A3A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81" name="Text Box 19">
          <a:extLst>
            <a:ext uri="{FF2B5EF4-FFF2-40B4-BE49-F238E27FC236}">
              <a16:creationId xmlns:a16="http://schemas.microsoft.com/office/drawing/2014/main" id="{B7FBFBA9-BCDF-4A1C-9200-FA41A668813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82" name="Text Box 16">
          <a:extLst>
            <a:ext uri="{FF2B5EF4-FFF2-40B4-BE49-F238E27FC236}">
              <a16:creationId xmlns:a16="http://schemas.microsoft.com/office/drawing/2014/main" id="{3CD17A2B-3FD8-4F75-9996-402B2CE0BA8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83" name="Text Box 17">
          <a:extLst>
            <a:ext uri="{FF2B5EF4-FFF2-40B4-BE49-F238E27FC236}">
              <a16:creationId xmlns:a16="http://schemas.microsoft.com/office/drawing/2014/main" id="{ED0BB329-3B28-41C8-BA2A-313937BA4DA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84" name="Text Box 18">
          <a:extLst>
            <a:ext uri="{FF2B5EF4-FFF2-40B4-BE49-F238E27FC236}">
              <a16:creationId xmlns:a16="http://schemas.microsoft.com/office/drawing/2014/main" id="{B523706A-AA5A-4A51-9367-B64E52B1F0B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0</xdr:rowOff>
    </xdr:from>
    <xdr:ext cx="95250" cy="171450"/>
    <xdr:sp macro="" textlink="">
      <xdr:nvSpPr>
        <xdr:cNvPr id="3585" name="Text Box 19">
          <a:extLst>
            <a:ext uri="{FF2B5EF4-FFF2-40B4-BE49-F238E27FC236}">
              <a16:creationId xmlns:a16="http://schemas.microsoft.com/office/drawing/2014/main" id="{FF0B96B8-4716-4826-9F85-7E9DEB5B77F8}"/>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74</xdr:row>
      <xdr:rowOff>504825</xdr:rowOff>
    </xdr:from>
    <xdr:ext cx="95250" cy="444014"/>
    <xdr:sp macro="" textlink="">
      <xdr:nvSpPr>
        <xdr:cNvPr id="3586" name="Text Box 15">
          <a:extLst>
            <a:ext uri="{FF2B5EF4-FFF2-40B4-BE49-F238E27FC236}">
              <a16:creationId xmlns:a16="http://schemas.microsoft.com/office/drawing/2014/main" id="{FA28056D-52E2-454D-9AF6-10EEB3DBCD55}"/>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87" name="Text Box 16">
          <a:extLst>
            <a:ext uri="{FF2B5EF4-FFF2-40B4-BE49-F238E27FC236}">
              <a16:creationId xmlns:a16="http://schemas.microsoft.com/office/drawing/2014/main" id="{2FCE7B03-2AEE-4297-A72A-E5A46A08CFE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88" name="Text Box 17">
          <a:extLst>
            <a:ext uri="{FF2B5EF4-FFF2-40B4-BE49-F238E27FC236}">
              <a16:creationId xmlns:a16="http://schemas.microsoft.com/office/drawing/2014/main" id="{DFF415FC-B144-4DD1-AC26-41A51D90C13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89" name="Text Box 18">
          <a:extLst>
            <a:ext uri="{FF2B5EF4-FFF2-40B4-BE49-F238E27FC236}">
              <a16:creationId xmlns:a16="http://schemas.microsoft.com/office/drawing/2014/main" id="{0C7D77BC-87E2-4A0F-9D56-B4EB544D7AE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590" name="Text Box 19">
          <a:extLst>
            <a:ext uri="{FF2B5EF4-FFF2-40B4-BE49-F238E27FC236}">
              <a16:creationId xmlns:a16="http://schemas.microsoft.com/office/drawing/2014/main" id="{A7AA9A43-893F-4696-B30E-96FE4B02814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74</xdr:row>
      <xdr:rowOff>504825</xdr:rowOff>
    </xdr:from>
    <xdr:ext cx="95250" cy="442269"/>
    <xdr:sp macro="" textlink="">
      <xdr:nvSpPr>
        <xdr:cNvPr id="3591" name="Text Box 15">
          <a:extLst>
            <a:ext uri="{FF2B5EF4-FFF2-40B4-BE49-F238E27FC236}">
              <a16:creationId xmlns:a16="http://schemas.microsoft.com/office/drawing/2014/main" id="{1722ACEA-2718-409C-93CC-55B52172C79B}"/>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92" name="Text Box 16">
          <a:extLst>
            <a:ext uri="{FF2B5EF4-FFF2-40B4-BE49-F238E27FC236}">
              <a16:creationId xmlns:a16="http://schemas.microsoft.com/office/drawing/2014/main" id="{0D32999A-08F7-4B5B-98F9-250E6736B26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93" name="Text Box 17">
          <a:extLst>
            <a:ext uri="{FF2B5EF4-FFF2-40B4-BE49-F238E27FC236}">
              <a16:creationId xmlns:a16="http://schemas.microsoft.com/office/drawing/2014/main" id="{E0B64675-9C05-4589-9298-1A1DF34CD02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594" name="Text Box 18">
          <a:extLst>
            <a:ext uri="{FF2B5EF4-FFF2-40B4-BE49-F238E27FC236}">
              <a16:creationId xmlns:a16="http://schemas.microsoft.com/office/drawing/2014/main" id="{975FE0F5-037F-46DC-BFAE-EF63DFE08B1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95" name="Text Box 16">
          <a:extLst>
            <a:ext uri="{FF2B5EF4-FFF2-40B4-BE49-F238E27FC236}">
              <a16:creationId xmlns:a16="http://schemas.microsoft.com/office/drawing/2014/main" id="{1E01E593-E770-4979-A8E2-8658B4C1268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96" name="Text Box 17">
          <a:extLst>
            <a:ext uri="{FF2B5EF4-FFF2-40B4-BE49-F238E27FC236}">
              <a16:creationId xmlns:a16="http://schemas.microsoft.com/office/drawing/2014/main" id="{FFDEF9F0-F503-4B64-B6A2-1ABC3644DF0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97" name="Text Box 18">
          <a:extLst>
            <a:ext uri="{FF2B5EF4-FFF2-40B4-BE49-F238E27FC236}">
              <a16:creationId xmlns:a16="http://schemas.microsoft.com/office/drawing/2014/main" id="{F341ABDF-D7AC-4663-B6AF-28E0D59131F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98" name="Text Box 19">
          <a:extLst>
            <a:ext uri="{FF2B5EF4-FFF2-40B4-BE49-F238E27FC236}">
              <a16:creationId xmlns:a16="http://schemas.microsoft.com/office/drawing/2014/main" id="{FEC0916E-CEAF-42D3-B5CB-9CFF4DC01FC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599" name="Text Box 16">
          <a:extLst>
            <a:ext uri="{FF2B5EF4-FFF2-40B4-BE49-F238E27FC236}">
              <a16:creationId xmlns:a16="http://schemas.microsoft.com/office/drawing/2014/main" id="{E5097E41-A511-45CB-98BC-DAF76D4A748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00" name="Text Box 17">
          <a:extLst>
            <a:ext uri="{FF2B5EF4-FFF2-40B4-BE49-F238E27FC236}">
              <a16:creationId xmlns:a16="http://schemas.microsoft.com/office/drawing/2014/main" id="{B93DE011-EBD7-41D6-8BFD-08DEA7CD40B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01" name="Text Box 18">
          <a:extLst>
            <a:ext uri="{FF2B5EF4-FFF2-40B4-BE49-F238E27FC236}">
              <a16:creationId xmlns:a16="http://schemas.microsoft.com/office/drawing/2014/main" id="{C62914AB-592E-4A61-BF23-EBE416C9B6D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76</xdr:row>
      <xdr:rowOff>170392</xdr:rowOff>
    </xdr:from>
    <xdr:ext cx="95250" cy="213632"/>
    <xdr:sp macro="" textlink="">
      <xdr:nvSpPr>
        <xdr:cNvPr id="3602" name="Text Box 15">
          <a:extLst>
            <a:ext uri="{FF2B5EF4-FFF2-40B4-BE49-F238E27FC236}">
              <a16:creationId xmlns:a16="http://schemas.microsoft.com/office/drawing/2014/main" id="{4F79D870-D328-4554-9411-A7372AAF4B3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03" name="Text Box 16">
          <a:extLst>
            <a:ext uri="{FF2B5EF4-FFF2-40B4-BE49-F238E27FC236}">
              <a16:creationId xmlns:a16="http://schemas.microsoft.com/office/drawing/2014/main" id="{63860D7C-E3EB-45FE-AD60-89B89676434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04" name="Text Box 17">
          <a:extLst>
            <a:ext uri="{FF2B5EF4-FFF2-40B4-BE49-F238E27FC236}">
              <a16:creationId xmlns:a16="http://schemas.microsoft.com/office/drawing/2014/main" id="{3FA5446E-AE9C-4FFA-82B0-9E7405A99C0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05" name="Text Box 18">
          <a:extLst>
            <a:ext uri="{FF2B5EF4-FFF2-40B4-BE49-F238E27FC236}">
              <a16:creationId xmlns:a16="http://schemas.microsoft.com/office/drawing/2014/main" id="{EC3F2966-A4DB-4473-BF5C-5376E0B173A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06" name="Text Box 19">
          <a:extLst>
            <a:ext uri="{FF2B5EF4-FFF2-40B4-BE49-F238E27FC236}">
              <a16:creationId xmlns:a16="http://schemas.microsoft.com/office/drawing/2014/main" id="{2687EB90-5BCB-42F5-B388-15D17D7A3E2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07" name="Text Box 16">
          <a:extLst>
            <a:ext uri="{FF2B5EF4-FFF2-40B4-BE49-F238E27FC236}">
              <a16:creationId xmlns:a16="http://schemas.microsoft.com/office/drawing/2014/main" id="{29A9803F-45B7-480C-BD02-75D3AC4FF28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08" name="Text Box 17">
          <a:extLst>
            <a:ext uri="{FF2B5EF4-FFF2-40B4-BE49-F238E27FC236}">
              <a16:creationId xmlns:a16="http://schemas.microsoft.com/office/drawing/2014/main" id="{307DB1A5-97DA-4190-AA97-5D94D2C08F7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09" name="Text Box 18">
          <a:extLst>
            <a:ext uri="{FF2B5EF4-FFF2-40B4-BE49-F238E27FC236}">
              <a16:creationId xmlns:a16="http://schemas.microsoft.com/office/drawing/2014/main" id="{09F80A66-3540-420B-89E6-A7CCD37EDA1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10" name="Text Box 19">
          <a:extLst>
            <a:ext uri="{FF2B5EF4-FFF2-40B4-BE49-F238E27FC236}">
              <a16:creationId xmlns:a16="http://schemas.microsoft.com/office/drawing/2014/main" id="{B0DFDA14-4496-4430-8479-19763312102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611" name="Text Box 16">
          <a:extLst>
            <a:ext uri="{FF2B5EF4-FFF2-40B4-BE49-F238E27FC236}">
              <a16:creationId xmlns:a16="http://schemas.microsoft.com/office/drawing/2014/main" id="{2BE3680E-F409-48DB-A237-2F29BE49B171}"/>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612" name="Text Box 17">
          <a:extLst>
            <a:ext uri="{FF2B5EF4-FFF2-40B4-BE49-F238E27FC236}">
              <a16:creationId xmlns:a16="http://schemas.microsoft.com/office/drawing/2014/main" id="{ECE479EC-E35D-4236-8CF2-461BA9BDEB63}"/>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613" name="Text Box 18">
          <a:extLst>
            <a:ext uri="{FF2B5EF4-FFF2-40B4-BE49-F238E27FC236}">
              <a16:creationId xmlns:a16="http://schemas.microsoft.com/office/drawing/2014/main" id="{39DCE25F-BA87-44EE-9A19-83F5EE76B40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73</xdr:row>
      <xdr:rowOff>0</xdr:rowOff>
    </xdr:from>
    <xdr:ext cx="95250" cy="171450"/>
    <xdr:sp macro="" textlink="">
      <xdr:nvSpPr>
        <xdr:cNvPr id="3614" name="Text Box 19">
          <a:extLst>
            <a:ext uri="{FF2B5EF4-FFF2-40B4-BE49-F238E27FC236}">
              <a16:creationId xmlns:a16="http://schemas.microsoft.com/office/drawing/2014/main" id="{68BEE237-4EE0-4492-AAC6-8F19AB4FF754}"/>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74</xdr:row>
      <xdr:rowOff>504825</xdr:rowOff>
    </xdr:from>
    <xdr:ext cx="95250" cy="444014"/>
    <xdr:sp macro="" textlink="">
      <xdr:nvSpPr>
        <xdr:cNvPr id="3615" name="Text Box 15">
          <a:extLst>
            <a:ext uri="{FF2B5EF4-FFF2-40B4-BE49-F238E27FC236}">
              <a16:creationId xmlns:a16="http://schemas.microsoft.com/office/drawing/2014/main" id="{5A79E870-9224-4C8F-92EA-F1182C3BEB3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16" name="Text Box 16">
          <a:extLst>
            <a:ext uri="{FF2B5EF4-FFF2-40B4-BE49-F238E27FC236}">
              <a16:creationId xmlns:a16="http://schemas.microsoft.com/office/drawing/2014/main" id="{5C92B256-B969-43BD-9817-D0C722906A9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17" name="Text Box 17">
          <a:extLst>
            <a:ext uri="{FF2B5EF4-FFF2-40B4-BE49-F238E27FC236}">
              <a16:creationId xmlns:a16="http://schemas.microsoft.com/office/drawing/2014/main" id="{CF455158-A664-4690-82D9-A05D4D15CCA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18" name="Text Box 18">
          <a:extLst>
            <a:ext uri="{FF2B5EF4-FFF2-40B4-BE49-F238E27FC236}">
              <a16:creationId xmlns:a16="http://schemas.microsoft.com/office/drawing/2014/main" id="{C3DAD25A-4BB4-4B12-946A-BC0D9694628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0</xdr:rowOff>
    </xdr:from>
    <xdr:ext cx="95250" cy="171450"/>
    <xdr:sp macro="" textlink="">
      <xdr:nvSpPr>
        <xdr:cNvPr id="3619" name="Text Box 19">
          <a:extLst>
            <a:ext uri="{FF2B5EF4-FFF2-40B4-BE49-F238E27FC236}">
              <a16:creationId xmlns:a16="http://schemas.microsoft.com/office/drawing/2014/main" id="{08FD0E1C-8069-4B9A-BFC5-422E3304171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20" name="Text Box 16">
          <a:extLst>
            <a:ext uri="{FF2B5EF4-FFF2-40B4-BE49-F238E27FC236}">
              <a16:creationId xmlns:a16="http://schemas.microsoft.com/office/drawing/2014/main" id="{30AFA254-DF0C-4164-9C25-0EA357E8103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0</xdr:rowOff>
    </xdr:from>
    <xdr:ext cx="95250" cy="171450"/>
    <xdr:sp macro="" textlink="">
      <xdr:nvSpPr>
        <xdr:cNvPr id="3621" name="Text Box 17">
          <a:extLst>
            <a:ext uri="{FF2B5EF4-FFF2-40B4-BE49-F238E27FC236}">
              <a16:creationId xmlns:a16="http://schemas.microsoft.com/office/drawing/2014/main" id="{2D3870CC-70A9-4D5B-BB01-EEA08C9BA03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76</xdr:row>
      <xdr:rowOff>15875</xdr:rowOff>
    </xdr:from>
    <xdr:ext cx="95250" cy="171450"/>
    <xdr:sp macro="" textlink="">
      <xdr:nvSpPr>
        <xdr:cNvPr id="3622" name="Text Box 18">
          <a:extLst>
            <a:ext uri="{FF2B5EF4-FFF2-40B4-BE49-F238E27FC236}">
              <a16:creationId xmlns:a16="http://schemas.microsoft.com/office/drawing/2014/main" id="{4F6524C7-340E-402B-B94E-1DA70738052E}"/>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23" name="Text Box 16">
          <a:extLst>
            <a:ext uri="{FF2B5EF4-FFF2-40B4-BE49-F238E27FC236}">
              <a16:creationId xmlns:a16="http://schemas.microsoft.com/office/drawing/2014/main" id="{2C3103A6-0590-4BE3-9635-ACAA9C1BB1F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24" name="Text Box 17">
          <a:extLst>
            <a:ext uri="{FF2B5EF4-FFF2-40B4-BE49-F238E27FC236}">
              <a16:creationId xmlns:a16="http://schemas.microsoft.com/office/drawing/2014/main" id="{3DC8B1C9-1C51-4391-A41A-F7C4D16F39FF}"/>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25" name="Text Box 18">
          <a:extLst>
            <a:ext uri="{FF2B5EF4-FFF2-40B4-BE49-F238E27FC236}">
              <a16:creationId xmlns:a16="http://schemas.microsoft.com/office/drawing/2014/main" id="{079296A3-5B9C-4C30-B549-DD7758F24DD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26" name="Text Box 19">
          <a:extLst>
            <a:ext uri="{FF2B5EF4-FFF2-40B4-BE49-F238E27FC236}">
              <a16:creationId xmlns:a16="http://schemas.microsoft.com/office/drawing/2014/main" id="{36BBBC0F-86FD-42CC-BB00-1999FAA7FF8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76</xdr:row>
      <xdr:rowOff>0</xdr:rowOff>
    </xdr:from>
    <xdr:ext cx="95250" cy="171450"/>
    <xdr:sp macro="" textlink="">
      <xdr:nvSpPr>
        <xdr:cNvPr id="3627" name="Text Box 16">
          <a:extLst>
            <a:ext uri="{FF2B5EF4-FFF2-40B4-BE49-F238E27FC236}">
              <a16:creationId xmlns:a16="http://schemas.microsoft.com/office/drawing/2014/main" id="{8E41154C-3DBA-425D-9306-0E54B66952F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76</xdr:row>
      <xdr:rowOff>170392</xdr:rowOff>
    </xdr:from>
    <xdr:ext cx="95250" cy="213632"/>
    <xdr:sp macro="" textlink="">
      <xdr:nvSpPr>
        <xdr:cNvPr id="3628" name="Text Box 15">
          <a:extLst>
            <a:ext uri="{FF2B5EF4-FFF2-40B4-BE49-F238E27FC236}">
              <a16:creationId xmlns:a16="http://schemas.microsoft.com/office/drawing/2014/main" id="{FF85B293-D715-46A6-9D90-7A1CD41D85D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448496"/>
    <xdr:sp macro="" textlink="">
      <xdr:nvSpPr>
        <xdr:cNvPr id="3629" name="Text Box 15">
          <a:extLst>
            <a:ext uri="{FF2B5EF4-FFF2-40B4-BE49-F238E27FC236}">
              <a16:creationId xmlns:a16="http://schemas.microsoft.com/office/drawing/2014/main" id="{3DF02B28-A9C3-4874-8958-7BF9B1FABBCA}"/>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504825</xdr:rowOff>
    </xdr:from>
    <xdr:ext cx="95250" cy="442269"/>
    <xdr:sp macro="" textlink="">
      <xdr:nvSpPr>
        <xdr:cNvPr id="3630" name="Text Box 15">
          <a:extLst>
            <a:ext uri="{FF2B5EF4-FFF2-40B4-BE49-F238E27FC236}">
              <a16:creationId xmlns:a16="http://schemas.microsoft.com/office/drawing/2014/main" id="{0D1FCBBC-07C2-41EC-9CBF-E1C8F70523F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504825</xdr:rowOff>
    </xdr:from>
    <xdr:ext cx="95250" cy="442269"/>
    <xdr:sp macro="" textlink="">
      <xdr:nvSpPr>
        <xdr:cNvPr id="3631" name="Text Box 15">
          <a:extLst>
            <a:ext uri="{FF2B5EF4-FFF2-40B4-BE49-F238E27FC236}">
              <a16:creationId xmlns:a16="http://schemas.microsoft.com/office/drawing/2014/main" id="{4B9676BD-5651-42B4-9A87-B8806582ED1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213632"/>
    <xdr:sp macro="" textlink="">
      <xdr:nvSpPr>
        <xdr:cNvPr id="3632" name="Text Box 15">
          <a:extLst>
            <a:ext uri="{FF2B5EF4-FFF2-40B4-BE49-F238E27FC236}">
              <a16:creationId xmlns:a16="http://schemas.microsoft.com/office/drawing/2014/main" id="{FBBCAFAC-C760-446E-A241-3C35C1D44F7E}"/>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444331"/>
    <xdr:sp macro="" textlink="">
      <xdr:nvSpPr>
        <xdr:cNvPr id="3633" name="Text Box 15">
          <a:extLst>
            <a:ext uri="{FF2B5EF4-FFF2-40B4-BE49-F238E27FC236}">
              <a16:creationId xmlns:a16="http://schemas.microsoft.com/office/drawing/2014/main" id="{427331DF-FDEE-43D3-9806-BDE7E0734777}"/>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76</xdr:row>
      <xdr:rowOff>170392</xdr:rowOff>
    </xdr:from>
    <xdr:ext cx="95250" cy="213632"/>
    <xdr:sp macro="" textlink="">
      <xdr:nvSpPr>
        <xdr:cNvPr id="3634" name="Text Box 15">
          <a:extLst>
            <a:ext uri="{FF2B5EF4-FFF2-40B4-BE49-F238E27FC236}">
              <a16:creationId xmlns:a16="http://schemas.microsoft.com/office/drawing/2014/main" id="{FB8E963C-95A7-4B50-A7F5-F75E2D1970A9}"/>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35" name="Text Box 16">
          <a:extLst>
            <a:ext uri="{FF2B5EF4-FFF2-40B4-BE49-F238E27FC236}">
              <a16:creationId xmlns:a16="http://schemas.microsoft.com/office/drawing/2014/main" id="{F900D0DB-EB91-4C6B-86AC-9C9FF82EA35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36" name="Text Box 17">
          <a:extLst>
            <a:ext uri="{FF2B5EF4-FFF2-40B4-BE49-F238E27FC236}">
              <a16:creationId xmlns:a16="http://schemas.microsoft.com/office/drawing/2014/main" id="{FD7352F7-CF25-400A-A595-8F9969E0C89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37" name="Text Box 18">
          <a:extLst>
            <a:ext uri="{FF2B5EF4-FFF2-40B4-BE49-F238E27FC236}">
              <a16:creationId xmlns:a16="http://schemas.microsoft.com/office/drawing/2014/main" id="{97F46CF8-C110-4F93-BC47-DC89D2DBB82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38" name="Text Box 19">
          <a:extLst>
            <a:ext uri="{FF2B5EF4-FFF2-40B4-BE49-F238E27FC236}">
              <a16:creationId xmlns:a16="http://schemas.microsoft.com/office/drawing/2014/main" id="{D80A1271-B139-4FFA-9154-7D559A1784B1}"/>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39" name="Text Box 16">
          <a:extLst>
            <a:ext uri="{FF2B5EF4-FFF2-40B4-BE49-F238E27FC236}">
              <a16:creationId xmlns:a16="http://schemas.microsoft.com/office/drawing/2014/main" id="{0DC94906-B1BC-438D-9C93-A4BA7FD1E13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40" name="Text Box 17">
          <a:extLst>
            <a:ext uri="{FF2B5EF4-FFF2-40B4-BE49-F238E27FC236}">
              <a16:creationId xmlns:a16="http://schemas.microsoft.com/office/drawing/2014/main" id="{0C4F27FD-ABF7-4DDC-9B8B-B61CBFE02FA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41" name="Text Box 18">
          <a:extLst>
            <a:ext uri="{FF2B5EF4-FFF2-40B4-BE49-F238E27FC236}">
              <a16:creationId xmlns:a16="http://schemas.microsoft.com/office/drawing/2014/main" id="{74EB4BDA-EED0-4C21-932D-27A132A8E2A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42" name="Text Box 19">
          <a:extLst>
            <a:ext uri="{FF2B5EF4-FFF2-40B4-BE49-F238E27FC236}">
              <a16:creationId xmlns:a16="http://schemas.microsoft.com/office/drawing/2014/main" id="{DC4BD373-4303-4FD0-8C82-AAD21674C14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43" name="Text Box 16">
          <a:extLst>
            <a:ext uri="{FF2B5EF4-FFF2-40B4-BE49-F238E27FC236}">
              <a16:creationId xmlns:a16="http://schemas.microsoft.com/office/drawing/2014/main" id="{A5595741-03C3-4655-AFB8-812640E3145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44" name="Text Box 17">
          <a:extLst>
            <a:ext uri="{FF2B5EF4-FFF2-40B4-BE49-F238E27FC236}">
              <a16:creationId xmlns:a16="http://schemas.microsoft.com/office/drawing/2014/main" id="{F93B0888-6FBE-4B25-B213-7C8E3C963C25}"/>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45" name="Text Box 18">
          <a:extLst>
            <a:ext uri="{FF2B5EF4-FFF2-40B4-BE49-F238E27FC236}">
              <a16:creationId xmlns:a16="http://schemas.microsoft.com/office/drawing/2014/main" id="{E96FBD13-C46F-4D76-B5F7-521928ED5E3A}"/>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46" name="Text Box 19">
          <a:extLst>
            <a:ext uri="{FF2B5EF4-FFF2-40B4-BE49-F238E27FC236}">
              <a16:creationId xmlns:a16="http://schemas.microsoft.com/office/drawing/2014/main" id="{AB241C3D-9243-488F-BC33-2164F200C24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78</xdr:row>
      <xdr:rowOff>504825</xdr:rowOff>
    </xdr:from>
    <xdr:ext cx="95250" cy="444014"/>
    <xdr:sp macro="" textlink="">
      <xdr:nvSpPr>
        <xdr:cNvPr id="3647" name="Text Box 15">
          <a:extLst>
            <a:ext uri="{FF2B5EF4-FFF2-40B4-BE49-F238E27FC236}">
              <a16:creationId xmlns:a16="http://schemas.microsoft.com/office/drawing/2014/main" id="{69B0F1EC-C48E-41C2-AEF5-A4F021CC53F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48" name="Text Box 16">
          <a:extLst>
            <a:ext uri="{FF2B5EF4-FFF2-40B4-BE49-F238E27FC236}">
              <a16:creationId xmlns:a16="http://schemas.microsoft.com/office/drawing/2014/main" id="{EBA18EEB-F3EE-45DB-9B5C-DF498E7D5AE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49" name="Text Box 17">
          <a:extLst>
            <a:ext uri="{FF2B5EF4-FFF2-40B4-BE49-F238E27FC236}">
              <a16:creationId xmlns:a16="http://schemas.microsoft.com/office/drawing/2014/main" id="{0A425F12-C061-49CD-964D-038BCF470E2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50" name="Text Box 18">
          <a:extLst>
            <a:ext uri="{FF2B5EF4-FFF2-40B4-BE49-F238E27FC236}">
              <a16:creationId xmlns:a16="http://schemas.microsoft.com/office/drawing/2014/main" id="{32D04962-64E7-4986-B76E-4D37DEA5511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51" name="Text Box 19">
          <a:extLst>
            <a:ext uri="{FF2B5EF4-FFF2-40B4-BE49-F238E27FC236}">
              <a16:creationId xmlns:a16="http://schemas.microsoft.com/office/drawing/2014/main" id="{D21EAB7D-E272-4A0C-85F6-1BA339FFE83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52" name="Text Box 16">
          <a:extLst>
            <a:ext uri="{FF2B5EF4-FFF2-40B4-BE49-F238E27FC236}">
              <a16:creationId xmlns:a16="http://schemas.microsoft.com/office/drawing/2014/main" id="{81022FA5-2F57-4314-949B-055BFB59DCD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53" name="Text Box 17">
          <a:extLst>
            <a:ext uri="{FF2B5EF4-FFF2-40B4-BE49-F238E27FC236}">
              <a16:creationId xmlns:a16="http://schemas.microsoft.com/office/drawing/2014/main" id="{90098041-C2B0-49E7-9549-74A82A55A15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54" name="Text Box 18">
          <a:extLst>
            <a:ext uri="{FF2B5EF4-FFF2-40B4-BE49-F238E27FC236}">
              <a16:creationId xmlns:a16="http://schemas.microsoft.com/office/drawing/2014/main" id="{B95E9BD1-811E-4AC1-9167-A84350DB5A9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55" name="Text Box 16">
          <a:extLst>
            <a:ext uri="{FF2B5EF4-FFF2-40B4-BE49-F238E27FC236}">
              <a16:creationId xmlns:a16="http://schemas.microsoft.com/office/drawing/2014/main" id="{8A588660-DD99-4BBF-9521-5D60EB30ACF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56" name="Text Box 17">
          <a:extLst>
            <a:ext uri="{FF2B5EF4-FFF2-40B4-BE49-F238E27FC236}">
              <a16:creationId xmlns:a16="http://schemas.microsoft.com/office/drawing/2014/main" id="{6397A2ED-7FF9-400C-97C6-40A742C3E55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57" name="Text Box 18">
          <a:extLst>
            <a:ext uri="{FF2B5EF4-FFF2-40B4-BE49-F238E27FC236}">
              <a16:creationId xmlns:a16="http://schemas.microsoft.com/office/drawing/2014/main" id="{06657734-66EA-40F8-B2D8-2AEAD9CA72C3}"/>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58" name="Text Box 19">
          <a:extLst>
            <a:ext uri="{FF2B5EF4-FFF2-40B4-BE49-F238E27FC236}">
              <a16:creationId xmlns:a16="http://schemas.microsoft.com/office/drawing/2014/main" id="{31189102-0DA7-4439-A008-7B484929C88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59" name="Text Box 16">
          <a:extLst>
            <a:ext uri="{FF2B5EF4-FFF2-40B4-BE49-F238E27FC236}">
              <a16:creationId xmlns:a16="http://schemas.microsoft.com/office/drawing/2014/main" id="{46828BC4-0794-47E8-B7A8-5A5F822709E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60" name="Text Box 17">
          <a:extLst>
            <a:ext uri="{FF2B5EF4-FFF2-40B4-BE49-F238E27FC236}">
              <a16:creationId xmlns:a16="http://schemas.microsoft.com/office/drawing/2014/main" id="{B49DEA6C-6EA7-472A-B07E-67254E5125C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61" name="Text Box 18">
          <a:extLst>
            <a:ext uri="{FF2B5EF4-FFF2-40B4-BE49-F238E27FC236}">
              <a16:creationId xmlns:a16="http://schemas.microsoft.com/office/drawing/2014/main" id="{51F8B508-B7CC-410F-9B63-CD2850AE6B2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62" name="Text Box 19">
          <a:extLst>
            <a:ext uri="{FF2B5EF4-FFF2-40B4-BE49-F238E27FC236}">
              <a16:creationId xmlns:a16="http://schemas.microsoft.com/office/drawing/2014/main" id="{CBB1B127-FFBE-42D7-B30D-952BB2F4FA1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456743"/>
    <xdr:sp macro="" textlink="">
      <xdr:nvSpPr>
        <xdr:cNvPr id="3663" name="Text Box 15">
          <a:extLst>
            <a:ext uri="{FF2B5EF4-FFF2-40B4-BE49-F238E27FC236}">
              <a16:creationId xmlns:a16="http://schemas.microsoft.com/office/drawing/2014/main" id="{35AAA6ED-23B7-42B6-91EE-FCFBEBA469E4}"/>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504825</xdr:rowOff>
    </xdr:from>
    <xdr:ext cx="95250" cy="442269"/>
    <xdr:sp macro="" textlink="">
      <xdr:nvSpPr>
        <xdr:cNvPr id="3664" name="Text Box 15">
          <a:extLst>
            <a:ext uri="{FF2B5EF4-FFF2-40B4-BE49-F238E27FC236}">
              <a16:creationId xmlns:a16="http://schemas.microsoft.com/office/drawing/2014/main" id="{497FA8B3-E1D9-4CA6-AB28-43A39E252971}"/>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76</xdr:row>
      <xdr:rowOff>504825</xdr:rowOff>
    </xdr:from>
    <xdr:ext cx="95250" cy="442269"/>
    <xdr:sp macro="" textlink="">
      <xdr:nvSpPr>
        <xdr:cNvPr id="3665" name="Text Box 15">
          <a:extLst>
            <a:ext uri="{FF2B5EF4-FFF2-40B4-BE49-F238E27FC236}">
              <a16:creationId xmlns:a16="http://schemas.microsoft.com/office/drawing/2014/main" id="{04F46F4E-E6B6-4188-9CEC-834F581505AA}"/>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213632"/>
    <xdr:sp macro="" textlink="">
      <xdr:nvSpPr>
        <xdr:cNvPr id="3666" name="Text Box 15">
          <a:extLst>
            <a:ext uri="{FF2B5EF4-FFF2-40B4-BE49-F238E27FC236}">
              <a16:creationId xmlns:a16="http://schemas.microsoft.com/office/drawing/2014/main" id="{FE0B1C50-3CD3-48EB-A04E-479EAF7E790A}"/>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76</xdr:row>
      <xdr:rowOff>504825</xdr:rowOff>
    </xdr:from>
    <xdr:ext cx="95250" cy="444331"/>
    <xdr:sp macro="" textlink="">
      <xdr:nvSpPr>
        <xdr:cNvPr id="3667" name="Text Box 15">
          <a:extLst>
            <a:ext uri="{FF2B5EF4-FFF2-40B4-BE49-F238E27FC236}">
              <a16:creationId xmlns:a16="http://schemas.microsoft.com/office/drawing/2014/main" id="{87BC4244-9A14-420C-9099-8C89149AABCE}"/>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76</xdr:row>
      <xdr:rowOff>504825</xdr:rowOff>
    </xdr:from>
    <xdr:ext cx="95250" cy="213632"/>
    <xdr:sp macro="" textlink="">
      <xdr:nvSpPr>
        <xdr:cNvPr id="3668" name="Text Box 15">
          <a:extLst>
            <a:ext uri="{FF2B5EF4-FFF2-40B4-BE49-F238E27FC236}">
              <a16:creationId xmlns:a16="http://schemas.microsoft.com/office/drawing/2014/main" id="{6EBCB829-E5C4-4607-B4B0-41E8AC2A01BA}"/>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69" name="Text Box 16">
          <a:extLst>
            <a:ext uri="{FF2B5EF4-FFF2-40B4-BE49-F238E27FC236}">
              <a16:creationId xmlns:a16="http://schemas.microsoft.com/office/drawing/2014/main" id="{A10D6257-CF64-4317-A5B0-EA60150CF5E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70" name="Text Box 17">
          <a:extLst>
            <a:ext uri="{FF2B5EF4-FFF2-40B4-BE49-F238E27FC236}">
              <a16:creationId xmlns:a16="http://schemas.microsoft.com/office/drawing/2014/main" id="{DB9F4C35-1122-48A4-BDE8-E7EF9F6B5C2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71" name="Text Box 18">
          <a:extLst>
            <a:ext uri="{FF2B5EF4-FFF2-40B4-BE49-F238E27FC236}">
              <a16:creationId xmlns:a16="http://schemas.microsoft.com/office/drawing/2014/main" id="{19C31CCE-3E68-4F60-A986-28C13907FD9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72" name="Text Box 19">
          <a:extLst>
            <a:ext uri="{FF2B5EF4-FFF2-40B4-BE49-F238E27FC236}">
              <a16:creationId xmlns:a16="http://schemas.microsoft.com/office/drawing/2014/main" id="{D2919EF1-2410-472E-AE46-04EFF3CD2F3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73" name="Text Box 16">
          <a:extLst>
            <a:ext uri="{FF2B5EF4-FFF2-40B4-BE49-F238E27FC236}">
              <a16:creationId xmlns:a16="http://schemas.microsoft.com/office/drawing/2014/main" id="{19F8B381-7871-44E2-8FD1-2A8206F3D1D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74" name="Text Box 17">
          <a:extLst>
            <a:ext uri="{FF2B5EF4-FFF2-40B4-BE49-F238E27FC236}">
              <a16:creationId xmlns:a16="http://schemas.microsoft.com/office/drawing/2014/main" id="{89FEA489-855A-4864-AE59-8CF024E2D2F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75" name="Text Box 18">
          <a:extLst>
            <a:ext uri="{FF2B5EF4-FFF2-40B4-BE49-F238E27FC236}">
              <a16:creationId xmlns:a16="http://schemas.microsoft.com/office/drawing/2014/main" id="{09A9C255-A094-4645-987F-C291330B16AD}"/>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76" name="Text Box 19">
          <a:extLst>
            <a:ext uri="{FF2B5EF4-FFF2-40B4-BE49-F238E27FC236}">
              <a16:creationId xmlns:a16="http://schemas.microsoft.com/office/drawing/2014/main" id="{AC98172A-9CB6-4E58-B383-BFC795AE18C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77" name="Text Box 16">
          <a:extLst>
            <a:ext uri="{FF2B5EF4-FFF2-40B4-BE49-F238E27FC236}">
              <a16:creationId xmlns:a16="http://schemas.microsoft.com/office/drawing/2014/main" id="{08CEF1DA-4C81-42E2-A2C7-095E69FD597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78" name="Text Box 17">
          <a:extLst>
            <a:ext uri="{FF2B5EF4-FFF2-40B4-BE49-F238E27FC236}">
              <a16:creationId xmlns:a16="http://schemas.microsoft.com/office/drawing/2014/main" id="{A52EB232-4467-4532-BE0C-893F2EF6E12F}"/>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79" name="Text Box 18">
          <a:extLst>
            <a:ext uri="{FF2B5EF4-FFF2-40B4-BE49-F238E27FC236}">
              <a16:creationId xmlns:a16="http://schemas.microsoft.com/office/drawing/2014/main" id="{7AF3F503-C702-491B-9CA5-C90FD855922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0</xdr:rowOff>
    </xdr:from>
    <xdr:ext cx="95250" cy="171450"/>
    <xdr:sp macro="" textlink="">
      <xdr:nvSpPr>
        <xdr:cNvPr id="3680" name="Text Box 19">
          <a:extLst>
            <a:ext uri="{FF2B5EF4-FFF2-40B4-BE49-F238E27FC236}">
              <a16:creationId xmlns:a16="http://schemas.microsoft.com/office/drawing/2014/main" id="{CD919286-6287-4EAC-9BA5-79F392F36480}"/>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78</xdr:row>
      <xdr:rowOff>504825</xdr:rowOff>
    </xdr:from>
    <xdr:ext cx="95250" cy="444014"/>
    <xdr:sp macro="" textlink="">
      <xdr:nvSpPr>
        <xdr:cNvPr id="3681" name="Text Box 15">
          <a:extLst>
            <a:ext uri="{FF2B5EF4-FFF2-40B4-BE49-F238E27FC236}">
              <a16:creationId xmlns:a16="http://schemas.microsoft.com/office/drawing/2014/main" id="{FE304132-9FDC-4BD4-BCF4-D367BFC7C25A}"/>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82" name="Text Box 16">
          <a:extLst>
            <a:ext uri="{FF2B5EF4-FFF2-40B4-BE49-F238E27FC236}">
              <a16:creationId xmlns:a16="http://schemas.microsoft.com/office/drawing/2014/main" id="{EB7622F5-0A2A-4E10-970E-7FA7DFA9504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83" name="Text Box 17">
          <a:extLst>
            <a:ext uri="{FF2B5EF4-FFF2-40B4-BE49-F238E27FC236}">
              <a16:creationId xmlns:a16="http://schemas.microsoft.com/office/drawing/2014/main" id="{84C33DEB-010C-4BBF-A0D3-757C535508E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84" name="Text Box 18">
          <a:extLst>
            <a:ext uri="{FF2B5EF4-FFF2-40B4-BE49-F238E27FC236}">
              <a16:creationId xmlns:a16="http://schemas.microsoft.com/office/drawing/2014/main" id="{19BD7B72-941C-407C-9701-8B1888FB13E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85" name="Text Box 19">
          <a:extLst>
            <a:ext uri="{FF2B5EF4-FFF2-40B4-BE49-F238E27FC236}">
              <a16:creationId xmlns:a16="http://schemas.microsoft.com/office/drawing/2014/main" id="{0F6CE62D-95DD-449F-82E2-B45B10424A6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78</xdr:row>
      <xdr:rowOff>504825</xdr:rowOff>
    </xdr:from>
    <xdr:ext cx="95250" cy="442269"/>
    <xdr:sp macro="" textlink="">
      <xdr:nvSpPr>
        <xdr:cNvPr id="3686" name="Text Box 15">
          <a:extLst>
            <a:ext uri="{FF2B5EF4-FFF2-40B4-BE49-F238E27FC236}">
              <a16:creationId xmlns:a16="http://schemas.microsoft.com/office/drawing/2014/main" id="{0D119A6A-C301-4286-A127-FCD558DCC0C9}"/>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87" name="Text Box 16">
          <a:extLst>
            <a:ext uri="{FF2B5EF4-FFF2-40B4-BE49-F238E27FC236}">
              <a16:creationId xmlns:a16="http://schemas.microsoft.com/office/drawing/2014/main" id="{83A2A67E-6145-4E7D-AB22-8B98B37FFBB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88" name="Text Box 17">
          <a:extLst>
            <a:ext uri="{FF2B5EF4-FFF2-40B4-BE49-F238E27FC236}">
              <a16:creationId xmlns:a16="http://schemas.microsoft.com/office/drawing/2014/main" id="{3B2EE7D6-67A8-4D0D-8FAE-FC721DDF3AF8}"/>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689" name="Text Box 18">
          <a:extLst>
            <a:ext uri="{FF2B5EF4-FFF2-40B4-BE49-F238E27FC236}">
              <a16:creationId xmlns:a16="http://schemas.microsoft.com/office/drawing/2014/main" id="{82D7C409-813A-47D5-BD8D-EB9E5BD25EA0}"/>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0" name="Text Box 16">
          <a:extLst>
            <a:ext uri="{FF2B5EF4-FFF2-40B4-BE49-F238E27FC236}">
              <a16:creationId xmlns:a16="http://schemas.microsoft.com/office/drawing/2014/main" id="{B06FB741-FCEE-4643-97F4-685544C9137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1" name="Text Box 17">
          <a:extLst>
            <a:ext uri="{FF2B5EF4-FFF2-40B4-BE49-F238E27FC236}">
              <a16:creationId xmlns:a16="http://schemas.microsoft.com/office/drawing/2014/main" id="{C1023A9D-3A06-4C9B-BCF8-00DAC476977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2" name="Text Box 18">
          <a:extLst>
            <a:ext uri="{FF2B5EF4-FFF2-40B4-BE49-F238E27FC236}">
              <a16:creationId xmlns:a16="http://schemas.microsoft.com/office/drawing/2014/main" id="{DB13429F-AF38-4639-86BF-5678016D3D5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3" name="Text Box 19">
          <a:extLst>
            <a:ext uri="{FF2B5EF4-FFF2-40B4-BE49-F238E27FC236}">
              <a16:creationId xmlns:a16="http://schemas.microsoft.com/office/drawing/2014/main" id="{30844F25-9C6E-4B3B-B660-5ECAF2B16D2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4" name="Text Box 16">
          <a:extLst>
            <a:ext uri="{FF2B5EF4-FFF2-40B4-BE49-F238E27FC236}">
              <a16:creationId xmlns:a16="http://schemas.microsoft.com/office/drawing/2014/main" id="{9066001E-7B85-4E3F-8F5B-31292D2B3B5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5" name="Text Box 17">
          <a:extLst>
            <a:ext uri="{FF2B5EF4-FFF2-40B4-BE49-F238E27FC236}">
              <a16:creationId xmlns:a16="http://schemas.microsoft.com/office/drawing/2014/main" id="{5A2ADB80-A319-41E8-A429-9274B594F88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696" name="Text Box 18">
          <a:extLst>
            <a:ext uri="{FF2B5EF4-FFF2-40B4-BE49-F238E27FC236}">
              <a16:creationId xmlns:a16="http://schemas.microsoft.com/office/drawing/2014/main" id="{C2040A6B-B446-46E9-8AFF-3B0F4D7AE34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80</xdr:row>
      <xdr:rowOff>170392</xdr:rowOff>
    </xdr:from>
    <xdr:ext cx="95250" cy="213632"/>
    <xdr:sp macro="" textlink="">
      <xdr:nvSpPr>
        <xdr:cNvPr id="3697" name="Text Box 15">
          <a:extLst>
            <a:ext uri="{FF2B5EF4-FFF2-40B4-BE49-F238E27FC236}">
              <a16:creationId xmlns:a16="http://schemas.microsoft.com/office/drawing/2014/main" id="{67BBD93F-DFCD-4C33-8C33-67918718F2C9}"/>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98" name="Text Box 16">
          <a:extLst>
            <a:ext uri="{FF2B5EF4-FFF2-40B4-BE49-F238E27FC236}">
              <a16:creationId xmlns:a16="http://schemas.microsoft.com/office/drawing/2014/main" id="{1CBC58D3-BC2D-4331-B3C2-04ABF3904CD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699" name="Text Box 17">
          <a:extLst>
            <a:ext uri="{FF2B5EF4-FFF2-40B4-BE49-F238E27FC236}">
              <a16:creationId xmlns:a16="http://schemas.microsoft.com/office/drawing/2014/main" id="{E86E5066-F068-4403-9CE3-C3E632C507C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00" name="Text Box 18">
          <a:extLst>
            <a:ext uri="{FF2B5EF4-FFF2-40B4-BE49-F238E27FC236}">
              <a16:creationId xmlns:a16="http://schemas.microsoft.com/office/drawing/2014/main" id="{CFF117B1-BFA2-47DC-8EA4-EB5C524E2CA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01" name="Text Box 19">
          <a:extLst>
            <a:ext uri="{FF2B5EF4-FFF2-40B4-BE49-F238E27FC236}">
              <a16:creationId xmlns:a16="http://schemas.microsoft.com/office/drawing/2014/main" id="{FB33CB02-8CB1-4C5F-B1E9-E1C2A27466EB}"/>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02" name="Text Box 16">
          <a:extLst>
            <a:ext uri="{FF2B5EF4-FFF2-40B4-BE49-F238E27FC236}">
              <a16:creationId xmlns:a16="http://schemas.microsoft.com/office/drawing/2014/main" id="{442AB492-24DA-4F38-9690-29958E95381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03" name="Text Box 17">
          <a:extLst>
            <a:ext uri="{FF2B5EF4-FFF2-40B4-BE49-F238E27FC236}">
              <a16:creationId xmlns:a16="http://schemas.microsoft.com/office/drawing/2014/main" id="{4010D55C-7A99-4E0C-B6CA-FF6F5E63D80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04" name="Text Box 18">
          <a:extLst>
            <a:ext uri="{FF2B5EF4-FFF2-40B4-BE49-F238E27FC236}">
              <a16:creationId xmlns:a16="http://schemas.microsoft.com/office/drawing/2014/main" id="{94C971E2-F58D-4967-A7EC-7DE0877638D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05" name="Text Box 19">
          <a:extLst>
            <a:ext uri="{FF2B5EF4-FFF2-40B4-BE49-F238E27FC236}">
              <a16:creationId xmlns:a16="http://schemas.microsoft.com/office/drawing/2014/main" id="{90A8F29E-8050-454A-B919-845154D4291C}"/>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3706" name="Text Box 16">
          <a:extLst>
            <a:ext uri="{FF2B5EF4-FFF2-40B4-BE49-F238E27FC236}">
              <a16:creationId xmlns:a16="http://schemas.microsoft.com/office/drawing/2014/main" id="{00FD2DBC-97AA-42D5-9445-98C40CC68E11}"/>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3707" name="Text Box 17">
          <a:extLst>
            <a:ext uri="{FF2B5EF4-FFF2-40B4-BE49-F238E27FC236}">
              <a16:creationId xmlns:a16="http://schemas.microsoft.com/office/drawing/2014/main" id="{92F781E8-8920-4BED-AB00-9611919F3882}"/>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3708" name="Text Box 18">
          <a:extLst>
            <a:ext uri="{FF2B5EF4-FFF2-40B4-BE49-F238E27FC236}">
              <a16:creationId xmlns:a16="http://schemas.microsoft.com/office/drawing/2014/main" id="{072504E1-F71A-4869-A86C-78ABF60D92D6}"/>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77</xdr:row>
      <xdr:rowOff>0</xdr:rowOff>
    </xdr:from>
    <xdr:ext cx="95250" cy="171450"/>
    <xdr:sp macro="" textlink="">
      <xdr:nvSpPr>
        <xdr:cNvPr id="3709" name="Text Box 19">
          <a:extLst>
            <a:ext uri="{FF2B5EF4-FFF2-40B4-BE49-F238E27FC236}">
              <a16:creationId xmlns:a16="http://schemas.microsoft.com/office/drawing/2014/main" id="{5769AE62-38B9-4058-A089-678B624B03F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78</xdr:row>
      <xdr:rowOff>504825</xdr:rowOff>
    </xdr:from>
    <xdr:ext cx="95250" cy="444014"/>
    <xdr:sp macro="" textlink="">
      <xdr:nvSpPr>
        <xdr:cNvPr id="3710" name="Text Box 15">
          <a:extLst>
            <a:ext uri="{FF2B5EF4-FFF2-40B4-BE49-F238E27FC236}">
              <a16:creationId xmlns:a16="http://schemas.microsoft.com/office/drawing/2014/main" id="{76C82D4B-0790-47A2-9CE9-4DC106B7B53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11" name="Text Box 16">
          <a:extLst>
            <a:ext uri="{FF2B5EF4-FFF2-40B4-BE49-F238E27FC236}">
              <a16:creationId xmlns:a16="http://schemas.microsoft.com/office/drawing/2014/main" id="{0744E85B-4BA3-4477-9CED-22061213AEA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12" name="Text Box 17">
          <a:extLst>
            <a:ext uri="{FF2B5EF4-FFF2-40B4-BE49-F238E27FC236}">
              <a16:creationId xmlns:a16="http://schemas.microsoft.com/office/drawing/2014/main" id="{118DE898-E376-45AE-A16A-2DAC095188E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13" name="Text Box 18">
          <a:extLst>
            <a:ext uri="{FF2B5EF4-FFF2-40B4-BE49-F238E27FC236}">
              <a16:creationId xmlns:a16="http://schemas.microsoft.com/office/drawing/2014/main" id="{A5A67860-6AB6-4F66-B995-7A03BD2AC55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0</xdr:rowOff>
    </xdr:from>
    <xdr:ext cx="95250" cy="171450"/>
    <xdr:sp macro="" textlink="">
      <xdr:nvSpPr>
        <xdr:cNvPr id="3714" name="Text Box 19">
          <a:extLst>
            <a:ext uri="{FF2B5EF4-FFF2-40B4-BE49-F238E27FC236}">
              <a16:creationId xmlns:a16="http://schemas.microsoft.com/office/drawing/2014/main" id="{8A0B52FB-76BD-45E2-BE73-BEC85F3A02B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15" name="Text Box 16">
          <a:extLst>
            <a:ext uri="{FF2B5EF4-FFF2-40B4-BE49-F238E27FC236}">
              <a16:creationId xmlns:a16="http://schemas.microsoft.com/office/drawing/2014/main" id="{F50FE25B-2421-425B-AD52-0E5044BE830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0</xdr:rowOff>
    </xdr:from>
    <xdr:ext cx="95250" cy="171450"/>
    <xdr:sp macro="" textlink="">
      <xdr:nvSpPr>
        <xdr:cNvPr id="3716" name="Text Box 17">
          <a:extLst>
            <a:ext uri="{FF2B5EF4-FFF2-40B4-BE49-F238E27FC236}">
              <a16:creationId xmlns:a16="http://schemas.microsoft.com/office/drawing/2014/main" id="{60C2A238-7FA2-414B-8B02-C86A79336AC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80</xdr:row>
      <xdr:rowOff>15875</xdr:rowOff>
    </xdr:from>
    <xdr:ext cx="95250" cy="171450"/>
    <xdr:sp macro="" textlink="">
      <xdr:nvSpPr>
        <xdr:cNvPr id="3717" name="Text Box 18">
          <a:extLst>
            <a:ext uri="{FF2B5EF4-FFF2-40B4-BE49-F238E27FC236}">
              <a16:creationId xmlns:a16="http://schemas.microsoft.com/office/drawing/2014/main" id="{ADE91C44-D951-4CBE-B68A-A7D17BCEAB5B}"/>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718" name="Text Box 16">
          <a:extLst>
            <a:ext uri="{FF2B5EF4-FFF2-40B4-BE49-F238E27FC236}">
              <a16:creationId xmlns:a16="http://schemas.microsoft.com/office/drawing/2014/main" id="{540AD9BE-8D88-4BD9-AA5F-553C1F2E8F5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719" name="Text Box 17">
          <a:extLst>
            <a:ext uri="{FF2B5EF4-FFF2-40B4-BE49-F238E27FC236}">
              <a16:creationId xmlns:a16="http://schemas.microsoft.com/office/drawing/2014/main" id="{D5E921FA-1BD3-4C71-8D47-F46720955D5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720" name="Text Box 18">
          <a:extLst>
            <a:ext uri="{FF2B5EF4-FFF2-40B4-BE49-F238E27FC236}">
              <a16:creationId xmlns:a16="http://schemas.microsoft.com/office/drawing/2014/main" id="{04BD1307-07A4-40F5-BAEB-AAEE4877CC3E}"/>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721" name="Text Box 19">
          <a:extLst>
            <a:ext uri="{FF2B5EF4-FFF2-40B4-BE49-F238E27FC236}">
              <a16:creationId xmlns:a16="http://schemas.microsoft.com/office/drawing/2014/main" id="{CB08ECD1-6E30-4D21-8D05-DAC51F18339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80</xdr:row>
      <xdr:rowOff>0</xdr:rowOff>
    </xdr:from>
    <xdr:ext cx="95250" cy="171450"/>
    <xdr:sp macro="" textlink="">
      <xdr:nvSpPr>
        <xdr:cNvPr id="3722" name="Text Box 16">
          <a:extLst>
            <a:ext uri="{FF2B5EF4-FFF2-40B4-BE49-F238E27FC236}">
              <a16:creationId xmlns:a16="http://schemas.microsoft.com/office/drawing/2014/main" id="{75EFF894-BC6E-411C-9A6C-B7430A691E4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80</xdr:row>
      <xdr:rowOff>170392</xdr:rowOff>
    </xdr:from>
    <xdr:ext cx="95250" cy="213632"/>
    <xdr:sp macro="" textlink="">
      <xdr:nvSpPr>
        <xdr:cNvPr id="3723" name="Text Box 15">
          <a:extLst>
            <a:ext uri="{FF2B5EF4-FFF2-40B4-BE49-F238E27FC236}">
              <a16:creationId xmlns:a16="http://schemas.microsoft.com/office/drawing/2014/main" id="{4A996122-E0EA-45AA-890E-EDFDDA8D289E}"/>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48496"/>
    <xdr:sp macro="" textlink="">
      <xdr:nvSpPr>
        <xdr:cNvPr id="3724" name="Text Box 15">
          <a:extLst>
            <a:ext uri="{FF2B5EF4-FFF2-40B4-BE49-F238E27FC236}">
              <a16:creationId xmlns:a16="http://schemas.microsoft.com/office/drawing/2014/main" id="{16782361-7F8D-4D9C-8678-D1DC9F138566}"/>
            </a:ext>
          </a:extLst>
        </xdr:cNvPr>
        <xdr:cNvSpPr txBox="1">
          <a:spLocks noChangeArrowheads="1"/>
        </xdr:cNvSpPr>
      </xdr:nvSpPr>
      <xdr:spPr bwMode="auto">
        <a:xfrm>
          <a:off x="4664364" y="5994111"/>
          <a:ext cx="95250" cy="448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504825</xdr:rowOff>
    </xdr:from>
    <xdr:ext cx="95250" cy="442269"/>
    <xdr:sp macro="" textlink="">
      <xdr:nvSpPr>
        <xdr:cNvPr id="3725" name="Text Box 15">
          <a:extLst>
            <a:ext uri="{FF2B5EF4-FFF2-40B4-BE49-F238E27FC236}">
              <a16:creationId xmlns:a16="http://schemas.microsoft.com/office/drawing/2014/main" id="{4804FEE7-D092-4526-A779-1D30822C26E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504825</xdr:rowOff>
    </xdr:from>
    <xdr:ext cx="95250" cy="442269"/>
    <xdr:sp macro="" textlink="">
      <xdr:nvSpPr>
        <xdr:cNvPr id="3726" name="Text Box 15">
          <a:extLst>
            <a:ext uri="{FF2B5EF4-FFF2-40B4-BE49-F238E27FC236}">
              <a16:creationId xmlns:a16="http://schemas.microsoft.com/office/drawing/2014/main" id="{453756A0-2842-41E9-95D6-B10735AF2837}"/>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213632"/>
    <xdr:sp macro="" textlink="">
      <xdr:nvSpPr>
        <xdr:cNvPr id="3727" name="Text Box 15">
          <a:extLst>
            <a:ext uri="{FF2B5EF4-FFF2-40B4-BE49-F238E27FC236}">
              <a16:creationId xmlns:a16="http://schemas.microsoft.com/office/drawing/2014/main" id="{376B8D5B-ACA4-4075-971D-D313BF511B3B}"/>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44331"/>
    <xdr:sp macro="" textlink="">
      <xdr:nvSpPr>
        <xdr:cNvPr id="3728" name="Text Box 15">
          <a:extLst>
            <a:ext uri="{FF2B5EF4-FFF2-40B4-BE49-F238E27FC236}">
              <a16:creationId xmlns:a16="http://schemas.microsoft.com/office/drawing/2014/main" id="{12779942-5C33-4953-A300-047505825925}"/>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80</xdr:row>
      <xdr:rowOff>170392</xdr:rowOff>
    </xdr:from>
    <xdr:ext cx="95250" cy="213632"/>
    <xdr:sp macro="" textlink="">
      <xdr:nvSpPr>
        <xdr:cNvPr id="3729" name="Text Box 15">
          <a:extLst>
            <a:ext uri="{FF2B5EF4-FFF2-40B4-BE49-F238E27FC236}">
              <a16:creationId xmlns:a16="http://schemas.microsoft.com/office/drawing/2014/main" id="{7994E08A-F4B5-4841-92CB-16FBD0FBB384}"/>
            </a:ext>
          </a:extLst>
        </xdr:cNvPr>
        <xdr:cNvSpPr txBox="1">
          <a:spLocks noChangeArrowheads="1"/>
        </xdr:cNvSpPr>
      </xdr:nvSpPr>
      <xdr:spPr bwMode="auto">
        <a:xfrm>
          <a:off x="12578484" y="5793028"/>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30" name="Text Box 16">
          <a:extLst>
            <a:ext uri="{FF2B5EF4-FFF2-40B4-BE49-F238E27FC236}">
              <a16:creationId xmlns:a16="http://schemas.microsoft.com/office/drawing/2014/main" id="{D60276CB-751D-46C9-8791-4D189078236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31" name="Text Box 17">
          <a:extLst>
            <a:ext uri="{FF2B5EF4-FFF2-40B4-BE49-F238E27FC236}">
              <a16:creationId xmlns:a16="http://schemas.microsoft.com/office/drawing/2014/main" id="{69550D61-1EA7-411C-B9DF-78F267D220D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32" name="Text Box 18">
          <a:extLst>
            <a:ext uri="{FF2B5EF4-FFF2-40B4-BE49-F238E27FC236}">
              <a16:creationId xmlns:a16="http://schemas.microsoft.com/office/drawing/2014/main" id="{8DB8388F-22EA-4E5D-88A8-EFFE9DE302F0}"/>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33" name="Text Box 19">
          <a:extLst>
            <a:ext uri="{FF2B5EF4-FFF2-40B4-BE49-F238E27FC236}">
              <a16:creationId xmlns:a16="http://schemas.microsoft.com/office/drawing/2014/main" id="{0C434696-9A3F-4DEB-9799-72B8840730E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34" name="Text Box 16">
          <a:extLst>
            <a:ext uri="{FF2B5EF4-FFF2-40B4-BE49-F238E27FC236}">
              <a16:creationId xmlns:a16="http://schemas.microsoft.com/office/drawing/2014/main" id="{A22BDA34-3F6E-440B-90E4-25D063767A9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35" name="Text Box 17">
          <a:extLst>
            <a:ext uri="{FF2B5EF4-FFF2-40B4-BE49-F238E27FC236}">
              <a16:creationId xmlns:a16="http://schemas.microsoft.com/office/drawing/2014/main" id="{1F84EA10-840F-418A-9FEE-D47F9F07551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36" name="Text Box 18">
          <a:extLst>
            <a:ext uri="{FF2B5EF4-FFF2-40B4-BE49-F238E27FC236}">
              <a16:creationId xmlns:a16="http://schemas.microsoft.com/office/drawing/2014/main" id="{B8E1D8A3-6BFD-4391-BF67-818E588B14B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37" name="Text Box 19">
          <a:extLst>
            <a:ext uri="{FF2B5EF4-FFF2-40B4-BE49-F238E27FC236}">
              <a16:creationId xmlns:a16="http://schemas.microsoft.com/office/drawing/2014/main" id="{D01FB201-052C-4FD5-8AE2-E5FD08EC0005}"/>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38" name="Text Box 16">
          <a:extLst>
            <a:ext uri="{FF2B5EF4-FFF2-40B4-BE49-F238E27FC236}">
              <a16:creationId xmlns:a16="http://schemas.microsoft.com/office/drawing/2014/main" id="{265D99A6-BFCF-4A93-8CB4-7944B1816E2B}"/>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39" name="Text Box 17">
          <a:extLst>
            <a:ext uri="{FF2B5EF4-FFF2-40B4-BE49-F238E27FC236}">
              <a16:creationId xmlns:a16="http://schemas.microsoft.com/office/drawing/2014/main" id="{B15A1F41-6AB8-4067-9497-030003C6247C}"/>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40" name="Text Box 18">
          <a:extLst>
            <a:ext uri="{FF2B5EF4-FFF2-40B4-BE49-F238E27FC236}">
              <a16:creationId xmlns:a16="http://schemas.microsoft.com/office/drawing/2014/main" id="{8DCF6B47-9063-49F7-8D08-6289CE85C5D9}"/>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41" name="Text Box 19">
          <a:extLst>
            <a:ext uri="{FF2B5EF4-FFF2-40B4-BE49-F238E27FC236}">
              <a16:creationId xmlns:a16="http://schemas.microsoft.com/office/drawing/2014/main" id="{D56AD81F-C60A-4021-8E19-64DBB11EFB2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82</xdr:row>
      <xdr:rowOff>504825</xdr:rowOff>
    </xdr:from>
    <xdr:ext cx="95250" cy="444014"/>
    <xdr:sp macro="" textlink="">
      <xdr:nvSpPr>
        <xdr:cNvPr id="3742" name="Text Box 15">
          <a:extLst>
            <a:ext uri="{FF2B5EF4-FFF2-40B4-BE49-F238E27FC236}">
              <a16:creationId xmlns:a16="http://schemas.microsoft.com/office/drawing/2014/main" id="{4F36566C-4187-443F-B7AB-E173F23EB95D}"/>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43" name="Text Box 16">
          <a:extLst>
            <a:ext uri="{FF2B5EF4-FFF2-40B4-BE49-F238E27FC236}">
              <a16:creationId xmlns:a16="http://schemas.microsoft.com/office/drawing/2014/main" id="{D833DD0D-FEA3-42F0-83F0-9109B008852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44" name="Text Box 17">
          <a:extLst>
            <a:ext uri="{FF2B5EF4-FFF2-40B4-BE49-F238E27FC236}">
              <a16:creationId xmlns:a16="http://schemas.microsoft.com/office/drawing/2014/main" id="{67744001-7527-4F17-BA75-AB40F1836F22}"/>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45" name="Text Box 18">
          <a:extLst>
            <a:ext uri="{FF2B5EF4-FFF2-40B4-BE49-F238E27FC236}">
              <a16:creationId xmlns:a16="http://schemas.microsoft.com/office/drawing/2014/main" id="{A1650CAC-DC79-4E87-A002-D56655B1BC16}"/>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46" name="Text Box 19">
          <a:extLst>
            <a:ext uri="{FF2B5EF4-FFF2-40B4-BE49-F238E27FC236}">
              <a16:creationId xmlns:a16="http://schemas.microsoft.com/office/drawing/2014/main" id="{A725CA0F-2B70-4265-A0E1-54BFAA26B9D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47" name="Text Box 16">
          <a:extLst>
            <a:ext uri="{FF2B5EF4-FFF2-40B4-BE49-F238E27FC236}">
              <a16:creationId xmlns:a16="http://schemas.microsoft.com/office/drawing/2014/main" id="{B5E5C817-8A9C-41A4-A60D-B77072DE5D1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48" name="Text Box 17">
          <a:extLst>
            <a:ext uri="{FF2B5EF4-FFF2-40B4-BE49-F238E27FC236}">
              <a16:creationId xmlns:a16="http://schemas.microsoft.com/office/drawing/2014/main" id="{0D45CA74-1212-419D-B738-C624A35674E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49" name="Text Box 18">
          <a:extLst>
            <a:ext uri="{FF2B5EF4-FFF2-40B4-BE49-F238E27FC236}">
              <a16:creationId xmlns:a16="http://schemas.microsoft.com/office/drawing/2014/main" id="{7EE702C0-3CC8-43FE-8301-960D3839D41A}"/>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0" name="Text Box 16">
          <a:extLst>
            <a:ext uri="{FF2B5EF4-FFF2-40B4-BE49-F238E27FC236}">
              <a16:creationId xmlns:a16="http://schemas.microsoft.com/office/drawing/2014/main" id="{93C19F45-1C6F-425F-8E06-4AA54D46A57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1" name="Text Box 17">
          <a:extLst>
            <a:ext uri="{FF2B5EF4-FFF2-40B4-BE49-F238E27FC236}">
              <a16:creationId xmlns:a16="http://schemas.microsoft.com/office/drawing/2014/main" id="{1160C1CA-9EFA-413F-A8E4-4A5A2689B53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2" name="Text Box 18">
          <a:extLst>
            <a:ext uri="{FF2B5EF4-FFF2-40B4-BE49-F238E27FC236}">
              <a16:creationId xmlns:a16="http://schemas.microsoft.com/office/drawing/2014/main" id="{34005C5B-3F19-4156-A8BD-8055A8DA10E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3" name="Text Box 19">
          <a:extLst>
            <a:ext uri="{FF2B5EF4-FFF2-40B4-BE49-F238E27FC236}">
              <a16:creationId xmlns:a16="http://schemas.microsoft.com/office/drawing/2014/main" id="{C642A2DB-FD43-4A73-8434-A6AAF276A00B}"/>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4" name="Text Box 16">
          <a:extLst>
            <a:ext uri="{FF2B5EF4-FFF2-40B4-BE49-F238E27FC236}">
              <a16:creationId xmlns:a16="http://schemas.microsoft.com/office/drawing/2014/main" id="{99FC64AE-AD5C-438F-9F3F-546E3CE47F3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5" name="Text Box 17">
          <a:extLst>
            <a:ext uri="{FF2B5EF4-FFF2-40B4-BE49-F238E27FC236}">
              <a16:creationId xmlns:a16="http://schemas.microsoft.com/office/drawing/2014/main" id="{8B74DE42-432E-4987-8DD4-02F4854B4BB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6" name="Text Box 18">
          <a:extLst>
            <a:ext uri="{FF2B5EF4-FFF2-40B4-BE49-F238E27FC236}">
              <a16:creationId xmlns:a16="http://schemas.microsoft.com/office/drawing/2014/main" id="{530CA720-1AA8-412D-9216-2277E739DD27}"/>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57" name="Text Box 19">
          <a:extLst>
            <a:ext uri="{FF2B5EF4-FFF2-40B4-BE49-F238E27FC236}">
              <a16:creationId xmlns:a16="http://schemas.microsoft.com/office/drawing/2014/main" id="{39E6B6D9-60DC-4FB5-AEB3-2F1EBC18EA5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56743"/>
    <xdr:sp macro="" textlink="">
      <xdr:nvSpPr>
        <xdr:cNvPr id="3758" name="Text Box 15">
          <a:extLst>
            <a:ext uri="{FF2B5EF4-FFF2-40B4-BE49-F238E27FC236}">
              <a16:creationId xmlns:a16="http://schemas.microsoft.com/office/drawing/2014/main" id="{A9D5D5C8-93BE-4C5A-90CF-D455E6F54168}"/>
            </a:ext>
          </a:extLst>
        </xdr:cNvPr>
        <xdr:cNvSpPr txBox="1">
          <a:spLocks noChangeArrowheads="1"/>
        </xdr:cNvSpPr>
      </xdr:nvSpPr>
      <xdr:spPr bwMode="auto">
        <a:xfrm>
          <a:off x="4664364" y="5994111"/>
          <a:ext cx="95250" cy="45674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504825</xdr:rowOff>
    </xdr:from>
    <xdr:ext cx="95250" cy="442269"/>
    <xdr:sp macro="" textlink="">
      <xdr:nvSpPr>
        <xdr:cNvPr id="3759" name="Text Box 15">
          <a:extLst>
            <a:ext uri="{FF2B5EF4-FFF2-40B4-BE49-F238E27FC236}">
              <a16:creationId xmlns:a16="http://schemas.microsoft.com/office/drawing/2014/main" id="{2861185A-1FBC-44AB-B9A8-01E3A79B1CAE}"/>
            </a:ext>
          </a:extLst>
        </xdr:cNvPr>
        <xdr:cNvSpPr txBox="1">
          <a:spLocks noChangeArrowheads="1"/>
        </xdr:cNvSpPr>
      </xdr:nvSpPr>
      <xdr:spPr bwMode="auto">
        <a:xfrm>
          <a:off x="12540961"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80</xdr:row>
      <xdr:rowOff>504825</xdr:rowOff>
    </xdr:from>
    <xdr:ext cx="95250" cy="442269"/>
    <xdr:sp macro="" textlink="">
      <xdr:nvSpPr>
        <xdr:cNvPr id="3760" name="Text Box 15">
          <a:extLst>
            <a:ext uri="{FF2B5EF4-FFF2-40B4-BE49-F238E27FC236}">
              <a16:creationId xmlns:a16="http://schemas.microsoft.com/office/drawing/2014/main" id="{ECB3B6C8-2B2E-40FD-8342-3D0834B331B3}"/>
            </a:ext>
          </a:extLst>
        </xdr:cNvPr>
        <xdr:cNvSpPr txBox="1">
          <a:spLocks noChangeArrowheads="1"/>
        </xdr:cNvSpPr>
      </xdr:nvSpPr>
      <xdr:spPr bwMode="auto">
        <a:xfrm>
          <a:off x="21832455" y="5994111"/>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213632"/>
    <xdr:sp macro="" textlink="">
      <xdr:nvSpPr>
        <xdr:cNvPr id="3761" name="Text Box 15">
          <a:extLst>
            <a:ext uri="{FF2B5EF4-FFF2-40B4-BE49-F238E27FC236}">
              <a16:creationId xmlns:a16="http://schemas.microsoft.com/office/drawing/2014/main" id="{1C98A625-E21F-4022-BC1D-0EB0C947919C}"/>
            </a:ext>
          </a:extLst>
        </xdr:cNvPr>
        <xdr:cNvSpPr txBox="1">
          <a:spLocks noChangeArrowheads="1"/>
        </xdr:cNvSpPr>
      </xdr:nvSpPr>
      <xdr:spPr bwMode="auto">
        <a:xfrm>
          <a:off x="4664364"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80</xdr:row>
      <xdr:rowOff>504825</xdr:rowOff>
    </xdr:from>
    <xdr:ext cx="95250" cy="444331"/>
    <xdr:sp macro="" textlink="">
      <xdr:nvSpPr>
        <xdr:cNvPr id="3762" name="Text Box 15">
          <a:extLst>
            <a:ext uri="{FF2B5EF4-FFF2-40B4-BE49-F238E27FC236}">
              <a16:creationId xmlns:a16="http://schemas.microsoft.com/office/drawing/2014/main" id="{02CDC77C-260E-4B45-8113-F1E9C6C44E9D}"/>
            </a:ext>
          </a:extLst>
        </xdr:cNvPr>
        <xdr:cNvSpPr txBox="1">
          <a:spLocks noChangeArrowheads="1"/>
        </xdr:cNvSpPr>
      </xdr:nvSpPr>
      <xdr:spPr bwMode="auto">
        <a:xfrm>
          <a:off x="4664364" y="5994111"/>
          <a:ext cx="95250" cy="44433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80</xdr:row>
      <xdr:rowOff>504825</xdr:rowOff>
    </xdr:from>
    <xdr:ext cx="95250" cy="213632"/>
    <xdr:sp macro="" textlink="">
      <xdr:nvSpPr>
        <xdr:cNvPr id="3763" name="Text Box 15">
          <a:extLst>
            <a:ext uri="{FF2B5EF4-FFF2-40B4-BE49-F238E27FC236}">
              <a16:creationId xmlns:a16="http://schemas.microsoft.com/office/drawing/2014/main" id="{593A48F9-93B5-4A1F-82B8-BF9F25E2A601}"/>
            </a:ext>
          </a:extLst>
        </xdr:cNvPr>
        <xdr:cNvSpPr txBox="1">
          <a:spLocks noChangeArrowheads="1"/>
        </xdr:cNvSpPr>
      </xdr:nvSpPr>
      <xdr:spPr bwMode="auto">
        <a:xfrm>
          <a:off x="12540961" y="5994111"/>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64" name="Text Box 16">
          <a:extLst>
            <a:ext uri="{FF2B5EF4-FFF2-40B4-BE49-F238E27FC236}">
              <a16:creationId xmlns:a16="http://schemas.microsoft.com/office/drawing/2014/main" id="{E01AF9D4-2C4B-4B41-A1FC-F99C74C6CB17}"/>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65" name="Text Box 17">
          <a:extLst>
            <a:ext uri="{FF2B5EF4-FFF2-40B4-BE49-F238E27FC236}">
              <a16:creationId xmlns:a16="http://schemas.microsoft.com/office/drawing/2014/main" id="{EEC659CA-76C2-4C2D-BFB6-997A0D27577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66" name="Text Box 18">
          <a:extLst>
            <a:ext uri="{FF2B5EF4-FFF2-40B4-BE49-F238E27FC236}">
              <a16:creationId xmlns:a16="http://schemas.microsoft.com/office/drawing/2014/main" id="{3320AF65-338A-41FA-8993-9AE0E324454F}"/>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67" name="Text Box 19">
          <a:extLst>
            <a:ext uri="{FF2B5EF4-FFF2-40B4-BE49-F238E27FC236}">
              <a16:creationId xmlns:a16="http://schemas.microsoft.com/office/drawing/2014/main" id="{C3870FD4-45D9-42C9-A41B-06C3DDD48E2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68" name="Text Box 16">
          <a:extLst>
            <a:ext uri="{FF2B5EF4-FFF2-40B4-BE49-F238E27FC236}">
              <a16:creationId xmlns:a16="http://schemas.microsoft.com/office/drawing/2014/main" id="{3722E533-F250-4516-84D6-FC91100B270B}"/>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69" name="Text Box 17">
          <a:extLst>
            <a:ext uri="{FF2B5EF4-FFF2-40B4-BE49-F238E27FC236}">
              <a16:creationId xmlns:a16="http://schemas.microsoft.com/office/drawing/2014/main" id="{CBAB7CFF-6180-488D-A181-8F88E404DD2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70" name="Text Box 18">
          <a:extLst>
            <a:ext uri="{FF2B5EF4-FFF2-40B4-BE49-F238E27FC236}">
              <a16:creationId xmlns:a16="http://schemas.microsoft.com/office/drawing/2014/main" id="{EBEA9E7C-8905-4641-9B74-6DD69CB67543}"/>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71" name="Text Box 19">
          <a:extLst>
            <a:ext uri="{FF2B5EF4-FFF2-40B4-BE49-F238E27FC236}">
              <a16:creationId xmlns:a16="http://schemas.microsoft.com/office/drawing/2014/main" id="{5294F032-24A4-4D82-A609-56432255A7C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72" name="Text Box 16">
          <a:extLst>
            <a:ext uri="{FF2B5EF4-FFF2-40B4-BE49-F238E27FC236}">
              <a16:creationId xmlns:a16="http://schemas.microsoft.com/office/drawing/2014/main" id="{A7BB5F96-447D-4D49-BDA7-197D9DBFC6E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73" name="Text Box 17">
          <a:extLst>
            <a:ext uri="{FF2B5EF4-FFF2-40B4-BE49-F238E27FC236}">
              <a16:creationId xmlns:a16="http://schemas.microsoft.com/office/drawing/2014/main" id="{EC91B274-6C0D-489E-BA4E-4C3F70D8A6A7}"/>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74" name="Text Box 18">
          <a:extLst>
            <a:ext uri="{FF2B5EF4-FFF2-40B4-BE49-F238E27FC236}">
              <a16:creationId xmlns:a16="http://schemas.microsoft.com/office/drawing/2014/main" id="{41176413-8CDA-4166-9228-F4D59FF23B96}"/>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84</xdr:row>
      <xdr:rowOff>0</xdr:rowOff>
    </xdr:from>
    <xdr:ext cx="95250" cy="171450"/>
    <xdr:sp macro="" textlink="">
      <xdr:nvSpPr>
        <xdr:cNvPr id="3775" name="Text Box 19">
          <a:extLst>
            <a:ext uri="{FF2B5EF4-FFF2-40B4-BE49-F238E27FC236}">
              <a16:creationId xmlns:a16="http://schemas.microsoft.com/office/drawing/2014/main" id="{06CA03BF-BB0A-4684-A07E-AF09C3BEF8FE}"/>
            </a:ext>
          </a:extLst>
        </xdr:cNvPr>
        <xdr:cNvSpPr txBox="1">
          <a:spLocks noChangeArrowheads="1"/>
        </xdr:cNvSpPr>
      </xdr:nvSpPr>
      <xdr:spPr bwMode="auto">
        <a:xfrm>
          <a:off x="21832455"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82</xdr:row>
      <xdr:rowOff>504825</xdr:rowOff>
    </xdr:from>
    <xdr:ext cx="95250" cy="444014"/>
    <xdr:sp macro="" textlink="">
      <xdr:nvSpPr>
        <xdr:cNvPr id="3776" name="Text Box 15">
          <a:extLst>
            <a:ext uri="{FF2B5EF4-FFF2-40B4-BE49-F238E27FC236}">
              <a16:creationId xmlns:a16="http://schemas.microsoft.com/office/drawing/2014/main" id="{7FFBBB66-BAF8-422A-8E61-4F19BCFFA129}"/>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77" name="Text Box 16">
          <a:extLst>
            <a:ext uri="{FF2B5EF4-FFF2-40B4-BE49-F238E27FC236}">
              <a16:creationId xmlns:a16="http://schemas.microsoft.com/office/drawing/2014/main" id="{1E73957B-E2E5-446A-B089-CF466060088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78" name="Text Box 17">
          <a:extLst>
            <a:ext uri="{FF2B5EF4-FFF2-40B4-BE49-F238E27FC236}">
              <a16:creationId xmlns:a16="http://schemas.microsoft.com/office/drawing/2014/main" id="{FCA26FF5-B0E0-480E-9A95-31811FA182F8}"/>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79" name="Text Box 18">
          <a:extLst>
            <a:ext uri="{FF2B5EF4-FFF2-40B4-BE49-F238E27FC236}">
              <a16:creationId xmlns:a16="http://schemas.microsoft.com/office/drawing/2014/main" id="{78259F58-9C4A-4AD9-804B-770C2E54617E}"/>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80" name="Text Box 19">
          <a:extLst>
            <a:ext uri="{FF2B5EF4-FFF2-40B4-BE49-F238E27FC236}">
              <a16:creationId xmlns:a16="http://schemas.microsoft.com/office/drawing/2014/main" id="{C6D06A78-2A76-4E1D-AA5E-519BFD9476B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82</xdr:row>
      <xdr:rowOff>504825</xdr:rowOff>
    </xdr:from>
    <xdr:ext cx="95250" cy="442269"/>
    <xdr:sp macro="" textlink="">
      <xdr:nvSpPr>
        <xdr:cNvPr id="3781" name="Text Box 15">
          <a:extLst>
            <a:ext uri="{FF2B5EF4-FFF2-40B4-BE49-F238E27FC236}">
              <a16:creationId xmlns:a16="http://schemas.microsoft.com/office/drawing/2014/main" id="{52F75381-4E04-4048-B198-2D5795813DC3}"/>
            </a:ext>
          </a:extLst>
        </xdr:cNvPr>
        <xdr:cNvSpPr txBox="1">
          <a:spLocks noChangeArrowheads="1"/>
        </xdr:cNvSpPr>
      </xdr:nvSpPr>
      <xdr:spPr bwMode="auto">
        <a:xfrm>
          <a:off x="12540961" y="6733020"/>
          <a:ext cx="95250" cy="44226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82" name="Text Box 16">
          <a:extLst>
            <a:ext uri="{FF2B5EF4-FFF2-40B4-BE49-F238E27FC236}">
              <a16:creationId xmlns:a16="http://schemas.microsoft.com/office/drawing/2014/main" id="{F8AC5C1E-065A-485D-8673-016096579B2E}"/>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83" name="Text Box 17">
          <a:extLst>
            <a:ext uri="{FF2B5EF4-FFF2-40B4-BE49-F238E27FC236}">
              <a16:creationId xmlns:a16="http://schemas.microsoft.com/office/drawing/2014/main" id="{A550E9C2-9E1F-48BC-A2D5-9973043CD12F}"/>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84" name="Text Box 18">
          <a:extLst>
            <a:ext uri="{FF2B5EF4-FFF2-40B4-BE49-F238E27FC236}">
              <a16:creationId xmlns:a16="http://schemas.microsoft.com/office/drawing/2014/main" id="{F6B244EE-88A1-42D6-8AAB-89510676359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85" name="Text Box 16">
          <a:extLst>
            <a:ext uri="{FF2B5EF4-FFF2-40B4-BE49-F238E27FC236}">
              <a16:creationId xmlns:a16="http://schemas.microsoft.com/office/drawing/2014/main" id="{BBFF8D6A-5300-42FE-ACD0-301927C834EC}"/>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86" name="Text Box 17">
          <a:extLst>
            <a:ext uri="{FF2B5EF4-FFF2-40B4-BE49-F238E27FC236}">
              <a16:creationId xmlns:a16="http://schemas.microsoft.com/office/drawing/2014/main" id="{68739D26-33A8-4B51-ADBA-93C4DB85E3C4}"/>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87" name="Text Box 18">
          <a:extLst>
            <a:ext uri="{FF2B5EF4-FFF2-40B4-BE49-F238E27FC236}">
              <a16:creationId xmlns:a16="http://schemas.microsoft.com/office/drawing/2014/main" id="{F872A707-4C6A-4FDB-BFE9-FD8C626CC5EA}"/>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88" name="Text Box 19">
          <a:extLst>
            <a:ext uri="{FF2B5EF4-FFF2-40B4-BE49-F238E27FC236}">
              <a16:creationId xmlns:a16="http://schemas.microsoft.com/office/drawing/2014/main" id="{2DECEE72-C8AE-45AB-8F8E-0FC3792567D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89" name="Text Box 16">
          <a:extLst>
            <a:ext uri="{FF2B5EF4-FFF2-40B4-BE49-F238E27FC236}">
              <a16:creationId xmlns:a16="http://schemas.microsoft.com/office/drawing/2014/main" id="{1F00093C-C771-4687-AF53-9A3881110DA8}"/>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90" name="Text Box 17">
          <a:extLst>
            <a:ext uri="{FF2B5EF4-FFF2-40B4-BE49-F238E27FC236}">
              <a16:creationId xmlns:a16="http://schemas.microsoft.com/office/drawing/2014/main" id="{7308DDED-5898-4FD9-AFED-C1F414E75FE6}"/>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791" name="Text Box 18">
          <a:extLst>
            <a:ext uri="{FF2B5EF4-FFF2-40B4-BE49-F238E27FC236}">
              <a16:creationId xmlns:a16="http://schemas.microsoft.com/office/drawing/2014/main" id="{AC1AA303-C204-4BDA-B822-66BD65921FD9}"/>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84</xdr:row>
      <xdr:rowOff>170392</xdr:rowOff>
    </xdr:from>
    <xdr:ext cx="95250" cy="213632"/>
    <xdr:sp macro="" textlink="">
      <xdr:nvSpPr>
        <xdr:cNvPr id="3792" name="Text Box 15">
          <a:extLst>
            <a:ext uri="{FF2B5EF4-FFF2-40B4-BE49-F238E27FC236}">
              <a16:creationId xmlns:a16="http://schemas.microsoft.com/office/drawing/2014/main" id="{3549BCC9-8FFE-47EF-9CC6-BB683F78ABCB}"/>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93" name="Text Box 16">
          <a:extLst>
            <a:ext uri="{FF2B5EF4-FFF2-40B4-BE49-F238E27FC236}">
              <a16:creationId xmlns:a16="http://schemas.microsoft.com/office/drawing/2014/main" id="{D6F17A71-D30B-4578-B3C3-DE2BE7C7B29D}"/>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94" name="Text Box 17">
          <a:extLst>
            <a:ext uri="{FF2B5EF4-FFF2-40B4-BE49-F238E27FC236}">
              <a16:creationId xmlns:a16="http://schemas.microsoft.com/office/drawing/2014/main" id="{A2F0D098-961B-430C-811B-47E7D263A7E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95" name="Text Box 18">
          <a:extLst>
            <a:ext uri="{FF2B5EF4-FFF2-40B4-BE49-F238E27FC236}">
              <a16:creationId xmlns:a16="http://schemas.microsoft.com/office/drawing/2014/main" id="{E049B4AD-EC7C-4CB3-8784-E6FB1A9658D4}"/>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796" name="Text Box 19">
          <a:extLst>
            <a:ext uri="{FF2B5EF4-FFF2-40B4-BE49-F238E27FC236}">
              <a16:creationId xmlns:a16="http://schemas.microsoft.com/office/drawing/2014/main" id="{E6D50177-E7C7-4DBE-A838-A4902F2A66F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97" name="Text Box 16">
          <a:extLst>
            <a:ext uri="{FF2B5EF4-FFF2-40B4-BE49-F238E27FC236}">
              <a16:creationId xmlns:a16="http://schemas.microsoft.com/office/drawing/2014/main" id="{A2C9ACC9-0A0C-4417-BC18-C5E7E0842CF4}"/>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98" name="Text Box 17">
          <a:extLst>
            <a:ext uri="{FF2B5EF4-FFF2-40B4-BE49-F238E27FC236}">
              <a16:creationId xmlns:a16="http://schemas.microsoft.com/office/drawing/2014/main" id="{E3BFDFFA-6264-4C85-9476-F4AFD420FD07}"/>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799" name="Text Box 18">
          <a:extLst>
            <a:ext uri="{FF2B5EF4-FFF2-40B4-BE49-F238E27FC236}">
              <a16:creationId xmlns:a16="http://schemas.microsoft.com/office/drawing/2014/main" id="{BFE4E159-4676-4786-9F94-1B8417C81DD2}"/>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800" name="Text Box 19">
          <a:extLst>
            <a:ext uri="{FF2B5EF4-FFF2-40B4-BE49-F238E27FC236}">
              <a16:creationId xmlns:a16="http://schemas.microsoft.com/office/drawing/2014/main" id="{BCB14EA3-6CE8-4E7D-A179-3736D48D4316}"/>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3801" name="Text Box 16">
          <a:extLst>
            <a:ext uri="{FF2B5EF4-FFF2-40B4-BE49-F238E27FC236}">
              <a16:creationId xmlns:a16="http://schemas.microsoft.com/office/drawing/2014/main" id="{6DCB4C46-3F17-4780-BCFA-E3D6E8B7CCBC}"/>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3802" name="Text Box 17">
          <a:extLst>
            <a:ext uri="{FF2B5EF4-FFF2-40B4-BE49-F238E27FC236}">
              <a16:creationId xmlns:a16="http://schemas.microsoft.com/office/drawing/2014/main" id="{08A9AB6C-10ED-4278-AF84-DC69BBDB339C}"/>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3803" name="Text Box 18">
          <a:extLst>
            <a:ext uri="{FF2B5EF4-FFF2-40B4-BE49-F238E27FC236}">
              <a16:creationId xmlns:a16="http://schemas.microsoft.com/office/drawing/2014/main" id="{EAFA30A2-2B1D-45ED-8A61-EFC8D97643FC}"/>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20</xdr:col>
      <xdr:colOff>0</xdr:colOff>
      <xdr:row>81</xdr:row>
      <xdr:rowOff>0</xdr:rowOff>
    </xdr:from>
    <xdr:ext cx="95250" cy="171450"/>
    <xdr:sp macro="" textlink="">
      <xdr:nvSpPr>
        <xdr:cNvPr id="3804" name="Text Box 19">
          <a:extLst>
            <a:ext uri="{FF2B5EF4-FFF2-40B4-BE49-F238E27FC236}">
              <a16:creationId xmlns:a16="http://schemas.microsoft.com/office/drawing/2014/main" id="{CB703499-B227-4871-8968-E684AAD142B8}"/>
            </a:ext>
          </a:extLst>
        </xdr:cNvPr>
        <xdr:cNvSpPr txBox="1">
          <a:spLocks noChangeArrowheads="1"/>
        </xdr:cNvSpPr>
      </xdr:nvSpPr>
      <xdr:spPr bwMode="auto">
        <a:xfrm>
          <a:off x="21832455" y="5992091"/>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82</xdr:row>
      <xdr:rowOff>504825</xdr:rowOff>
    </xdr:from>
    <xdr:ext cx="95250" cy="444014"/>
    <xdr:sp macro="" textlink="">
      <xdr:nvSpPr>
        <xdr:cNvPr id="3805" name="Text Box 15">
          <a:extLst>
            <a:ext uri="{FF2B5EF4-FFF2-40B4-BE49-F238E27FC236}">
              <a16:creationId xmlns:a16="http://schemas.microsoft.com/office/drawing/2014/main" id="{2823DF4A-0DD5-4DA0-AABB-0964EA6F8018}"/>
            </a:ext>
          </a:extLst>
        </xdr:cNvPr>
        <xdr:cNvSpPr txBox="1">
          <a:spLocks noChangeArrowheads="1"/>
        </xdr:cNvSpPr>
      </xdr:nvSpPr>
      <xdr:spPr bwMode="auto">
        <a:xfrm>
          <a:off x="4664364" y="6733020"/>
          <a:ext cx="95250" cy="44401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806" name="Text Box 16">
          <a:extLst>
            <a:ext uri="{FF2B5EF4-FFF2-40B4-BE49-F238E27FC236}">
              <a16:creationId xmlns:a16="http://schemas.microsoft.com/office/drawing/2014/main" id="{EAE61991-5957-4D9E-8D8D-733294BDD4DA}"/>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807" name="Text Box 17">
          <a:extLst>
            <a:ext uri="{FF2B5EF4-FFF2-40B4-BE49-F238E27FC236}">
              <a16:creationId xmlns:a16="http://schemas.microsoft.com/office/drawing/2014/main" id="{8B69381A-55B5-46EC-AC03-C634FD1D9119}"/>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808" name="Text Box 18">
          <a:extLst>
            <a:ext uri="{FF2B5EF4-FFF2-40B4-BE49-F238E27FC236}">
              <a16:creationId xmlns:a16="http://schemas.microsoft.com/office/drawing/2014/main" id="{066237A3-89D9-4AA0-BC20-0B95FE355025}"/>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0</xdr:colOff>
      <xdr:row>84</xdr:row>
      <xdr:rowOff>0</xdr:rowOff>
    </xdr:from>
    <xdr:ext cx="95250" cy="171450"/>
    <xdr:sp macro="" textlink="">
      <xdr:nvSpPr>
        <xdr:cNvPr id="3809" name="Text Box 19">
          <a:extLst>
            <a:ext uri="{FF2B5EF4-FFF2-40B4-BE49-F238E27FC236}">
              <a16:creationId xmlns:a16="http://schemas.microsoft.com/office/drawing/2014/main" id="{B887559E-D83B-4CF2-8136-81FF751F71CC}"/>
            </a:ext>
          </a:extLst>
        </xdr:cNvPr>
        <xdr:cNvSpPr txBox="1">
          <a:spLocks noChangeArrowheads="1"/>
        </xdr:cNvSpPr>
      </xdr:nvSpPr>
      <xdr:spPr bwMode="auto">
        <a:xfrm>
          <a:off x="4664364"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810" name="Text Box 16">
          <a:extLst>
            <a:ext uri="{FF2B5EF4-FFF2-40B4-BE49-F238E27FC236}">
              <a16:creationId xmlns:a16="http://schemas.microsoft.com/office/drawing/2014/main" id="{E2E37512-0824-4BF2-9EFC-BD52CA888519}"/>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1152525</xdr:colOff>
      <xdr:row>84</xdr:row>
      <xdr:rowOff>0</xdr:rowOff>
    </xdr:from>
    <xdr:ext cx="95250" cy="171450"/>
    <xdr:sp macro="" textlink="">
      <xdr:nvSpPr>
        <xdr:cNvPr id="3811" name="Text Box 17">
          <a:extLst>
            <a:ext uri="{FF2B5EF4-FFF2-40B4-BE49-F238E27FC236}">
              <a16:creationId xmlns:a16="http://schemas.microsoft.com/office/drawing/2014/main" id="{57425478-42F9-440A-A1DA-B85AFB845B71}"/>
            </a:ext>
          </a:extLst>
        </xdr:cNvPr>
        <xdr:cNvSpPr txBox="1">
          <a:spLocks noChangeArrowheads="1"/>
        </xdr:cNvSpPr>
      </xdr:nvSpPr>
      <xdr:spPr bwMode="auto">
        <a:xfrm>
          <a:off x="12540961"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1020762</xdr:colOff>
      <xdr:row>84</xdr:row>
      <xdr:rowOff>15875</xdr:rowOff>
    </xdr:from>
    <xdr:ext cx="95250" cy="171450"/>
    <xdr:sp macro="" textlink="">
      <xdr:nvSpPr>
        <xdr:cNvPr id="3812" name="Text Box 18">
          <a:extLst>
            <a:ext uri="{FF2B5EF4-FFF2-40B4-BE49-F238E27FC236}">
              <a16:creationId xmlns:a16="http://schemas.microsoft.com/office/drawing/2014/main" id="{E9E60201-4F0B-40FA-A3F5-F4D96D018224}"/>
            </a:ext>
          </a:extLst>
        </xdr:cNvPr>
        <xdr:cNvSpPr txBox="1">
          <a:spLocks noChangeArrowheads="1"/>
        </xdr:cNvSpPr>
      </xdr:nvSpPr>
      <xdr:spPr bwMode="auto">
        <a:xfrm>
          <a:off x="12485398" y="7116330"/>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813" name="Text Box 16">
          <a:extLst>
            <a:ext uri="{FF2B5EF4-FFF2-40B4-BE49-F238E27FC236}">
              <a16:creationId xmlns:a16="http://schemas.microsoft.com/office/drawing/2014/main" id="{CCFB344E-73C9-4CC8-8583-471E4498D07D}"/>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814" name="Text Box 17">
          <a:extLst>
            <a:ext uri="{FF2B5EF4-FFF2-40B4-BE49-F238E27FC236}">
              <a16:creationId xmlns:a16="http://schemas.microsoft.com/office/drawing/2014/main" id="{214E556E-3E70-4FB6-936C-52752D5F9151}"/>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815" name="Text Box 18">
          <a:extLst>
            <a:ext uri="{FF2B5EF4-FFF2-40B4-BE49-F238E27FC236}">
              <a16:creationId xmlns:a16="http://schemas.microsoft.com/office/drawing/2014/main" id="{D1A43D9E-B8AB-4413-98CC-4BE72A10E372}"/>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816" name="Text Box 19">
          <a:extLst>
            <a:ext uri="{FF2B5EF4-FFF2-40B4-BE49-F238E27FC236}">
              <a16:creationId xmlns:a16="http://schemas.microsoft.com/office/drawing/2014/main" id="{63C017E5-1433-4A1B-868D-AB7873705A45}"/>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12</xdr:col>
      <xdr:colOff>1152525</xdr:colOff>
      <xdr:row>84</xdr:row>
      <xdr:rowOff>0</xdr:rowOff>
    </xdr:from>
    <xdr:ext cx="95250" cy="171450"/>
    <xdr:sp macro="" textlink="">
      <xdr:nvSpPr>
        <xdr:cNvPr id="3817" name="Text Box 16">
          <a:extLst>
            <a:ext uri="{FF2B5EF4-FFF2-40B4-BE49-F238E27FC236}">
              <a16:creationId xmlns:a16="http://schemas.microsoft.com/office/drawing/2014/main" id="{7B821747-DC46-4711-8555-C0F0B9F2EFD0}"/>
            </a:ext>
          </a:extLst>
        </xdr:cNvPr>
        <xdr:cNvSpPr txBox="1">
          <a:spLocks noChangeArrowheads="1"/>
        </xdr:cNvSpPr>
      </xdr:nvSpPr>
      <xdr:spPr bwMode="auto">
        <a:xfrm>
          <a:off x="15388070" y="7100455"/>
          <a:ext cx="952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10</xdr:col>
      <xdr:colOff>28575</xdr:colOff>
      <xdr:row>84</xdr:row>
      <xdr:rowOff>170392</xdr:rowOff>
    </xdr:from>
    <xdr:ext cx="95250" cy="213632"/>
    <xdr:sp macro="" textlink="">
      <xdr:nvSpPr>
        <xdr:cNvPr id="3818" name="Text Box 15">
          <a:extLst>
            <a:ext uri="{FF2B5EF4-FFF2-40B4-BE49-F238E27FC236}">
              <a16:creationId xmlns:a16="http://schemas.microsoft.com/office/drawing/2014/main" id="{69FA6F25-B076-4EBA-8D14-F4DD4B05A385}"/>
            </a:ext>
          </a:extLst>
        </xdr:cNvPr>
        <xdr:cNvSpPr txBox="1">
          <a:spLocks noChangeArrowheads="1"/>
        </xdr:cNvSpPr>
      </xdr:nvSpPr>
      <xdr:spPr bwMode="auto">
        <a:xfrm>
          <a:off x="12578484" y="7270847"/>
          <a:ext cx="95250" cy="2136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28</xdr:col>
      <xdr:colOff>207168</xdr:colOff>
      <xdr:row>24</xdr:row>
      <xdr:rowOff>128588</xdr:rowOff>
    </xdr:from>
    <xdr:to>
      <xdr:col>33</xdr:col>
      <xdr:colOff>1475286</xdr:colOff>
      <xdr:row>61</xdr:row>
      <xdr:rowOff>119414</xdr:rowOff>
    </xdr:to>
    <xdr:pic>
      <xdr:nvPicPr>
        <xdr:cNvPr id="2" name="Imagen 1">
          <a:extLst>
            <a:ext uri="{FF2B5EF4-FFF2-40B4-BE49-F238E27FC236}">
              <a16:creationId xmlns:a16="http://schemas.microsoft.com/office/drawing/2014/main" id="{822CD78E-75AE-458C-BE5C-17706B1454BE}"/>
            </a:ext>
          </a:extLst>
        </xdr:cNvPr>
        <xdr:cNvPicPr>
          <a:picLocks noChangeAspect="1"/>
        </xdr:cNvPicPr>
      </xdr:nvPicPr>
      <xdr:blipFill>
        <a:blip xmlns:r="http://schemas.openxmlformats.org/officeDocument/2006/relationships" r:embed="rId1"/>
        <a:stretch>
          <a:fillRect/>
        </a:stretch>
      </xdr:blipFill>
      <xdr:spPr>
        <a:xfrm>
          <a:off x="20431918" y="5360988"/>
          <a:ext cx="7516517" cy="7110992"/>
        </a:xfrm>
        <a:prstGeom prst="rect">
          <a:avLst/>
        </a:prstGeom>
      </xdr:spPr>
    </xdr:pic>
    <xdr:clientData/>
  </xdr:twoCellAnchor>
  <xdr:twoCellAnchor editAs="oneCell">
    <xdr:from>
      <xdr:col>32</xdr:col>
      <xdr:colOff>889000</xdr:colOff>
      <xdr:row>26</xdr:row>
      <xdr:rowOff>0</xdr:rowOff>
    </xdr:from>
    <xdr:to>
      <xdr:col>48</xdr:col>
      <xdr:colOff>238127</xdr:colOff>
      <xdr:row>61</xdr:row>
      <xdr:rowOff>24531</xdr:rowOff>
    </xdr:to>
    <xdr:pic>
      <xdr:nvPicPr>
        <xdr:cNvPr id="3" name="Imagen 2">
          <a:extLst>
            <a:ext uri="{FF2B5EF4-FFF2-40B4-BE49-F238E27FC236}">
              <a16:creationId xmlns:a16="http://schemas.microsoft.com/office/drawing/2014/main" id="{F09F2A0F-F4E8-43D4-9434-CD7060B50D8B}"/>
            </a:ext>
          </a:extLst>
        </xdr:cNvPr>
        <xdr:cNvPicPr>
          <a:picLocks noChangeAspect="1"/>
        </xdr:cNvPicPr>
      </xdr:nvPicPr>
      <xdr:blipFill rotWithShape="1">
        <a:blip xmlns:r="http://schemas.openxmlformats.org/officeDocument/2006/relationships" r:embed="rId2"/>
        <a:srcRect l="6425" t="17904" r="5370" b="16965"/>
        <a:stretch/>
      </xdr:blipFill>
      <xdr:spPr>
        <a:xfrm>
          <a:off x="25768300" y="5549900"/>
          <a:ext cx="16163927" cy="638723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28</xdr:col>
      <xdr:colOff>207168</xdr:colOff>
      <xdr:row>24</xdr:row>
      <xdr:rowOff>128588</xdr:rowOff>
    </xdr:from>
    <xdr:to>
      <xdr:col>33</xdr:col>
      <xdr:colOff>1475285</xdr:colOff>
      <xdr:row>64</xdr:row>
      <xdr:rowOff>83128</xdr:rowOff>
    </xdr:to>
    <xdr:pic>
      <xdr:nvPicPr>
        <xdr:cNvPr id="2" name="Imagen 1">
          <a:extLst>
            <a:ext uri="{FF2B5EF4-FFF2-40B4-BE49-F238E27FC236}">
              <a16:creationId xmlns:a16="http://schemas.microsoft.com/office/drawing/2014/main" id="{F57A9246-BDD7-412A-94A5-2D4514547C5B}"/>
            </a:ext>
          </a:extLst>
        </xdr:cNvPr>
        <xdr:cNvPicPr>
          <a:picLocks noChangeAspect="1"/>
        </xdr:cNvPicPr>
      </xdr:nvPicPr>
      <xdr:blipFill>
        <a:blip xmlns:r="http://schemas.openxmlformats.org/officeDocument/2006/relationships" r:embed="rId1"/>
        <a:stretch>
          <a:fillRect/>
        </a:stretch>
      </xdr:blipFill>
      <xdr:spPr>
        <a:xfrm>
          <a:off x="24089518" y="7062788"/>
          <a:ext cx="7516518" cy="7110992"/>
        </a:xfrm>
        <a:prstGeom prst="rect">
          <a:avLst/>
        </a:prstGeom>
      </xdr:spPr>
    </xdr:pic>
    <xdr:clientData/>
  </xdr:twoCellAnchor>
  <xdr:twoCellAnchor editAs="oneCell">
    <xdr:from>
      <xdr:col>32</xdr:col>
      <xdr:colOff>889000</xdr:colOff>
      <xdr:row>26</xdr:row>
      <xdr:rowOff>0</xdr:rowOff>
    </xdr:from>
    <xdr:to>
      <xdr:col>48</xdr:col>
      <xdr:colOff>238126</xdr:colOff>
      <xdr:row>61</xdr:row>
      <xdr:rowOff>24531</xdr:rowOff>
    </xdr:to>
    <xdr:pic>
      <xdr:nvPicPr>
        <xdr:cNvPr id="3" name="Imagen 2">
          <a:extLst>
            <a:ext uri="{FF2B5EF4-FFF2-40B4-BE49-F238E27FC236}">
              <a16:creationId xmlns:a16="http://schemas.microsoft.com/office/drawing/2014/main" id="{71E73BD4-29BB-4442-BA44-D43A3A24D15E}"/>
            </a:ext>
          </a:extLst>
        </xdr:cNvPr>
        <xdr:cNvPicPr>
          <a:picLocks noChangeAspect="1"/>
        </xdr:cNvPicPr>
      </xdr:nvPicPr>
      <xdr:blipFill rotWithShape="1">
        <a:blip xmlns:r="http://schemas.openxmlformats.org/officeDocument/2006/relationships" r:embed="rId2"/>
        <a:srcRect l="6425" t="17904" r="5370" b="16965"/>
        <a:stretch/>
      </xdr:blipFill>
      <xdr:spPr>
        <a:xfrm>
          <a:off x="29425900" y="7251700"/>
          <a:ext cx="16163927" cy="638723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Users/romulo%20mu&#241;oz/Downloads/MAPA%20DE%20RIESGOS.%20BIENES%20Y%20SERVICIOS%20VI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CONTROL DE CAMBIOS"/>
      <sheetName val="GLOSARIO DAFP RIESGOS"/>
      <sheetName val="FACTORES CRITICOS DEL RIESGO"/>
      <sheetName val="CONTEXTO E IDENTIFICACIÓN"/>
      <sheetName val="PROBABILIDAD"/>
      <sheetName val="IMPACTO RIESGOS CORRUPCION"/>
      <sheetName val="IMPACTO"/>
      <sheetName val="ANALISIS R. INHERENTE"/>
      <sheetName val="VALORACIÓN DEL CONTROL"/>
      <sheetName val="MAPA DE RIESGOS"/>
      <sheetName val="ANALISIS R. RESIDUAL"/>
      <sheetName val="RIESGO DEL PROCESO"/>
      <sheetName val="LISTAS FORMULAS"/>
      <sheetName val="13 FORMULAS"/>
    </sheetNames>
    <sheetDataSet>
      <sheetData sheetId="0" refreshError="1"/>
      <sheetData sheetId="1" refreshError="1"/>
      <sheetData sheetId="2" refreshError="1"/>
      <sheetData sheetId="3" refreshError="1"/>
      <sheetData sheetId="4">
        <row r="29">
          <cell r="E29" t="str">
            <v>Externo</v>
          </cell>
        </row>
        <row r="30">
          <cell r="E30" t="str">
            <v>Interno</v>
          </cell>
        </row>
        <row r="31">
          <cell r="E31" t="str">
            <v>Proceso</v>
          </cell>
        </row>
        <row r="32">
          <cell r="E32" t="str">
            <v>Corrupción</v>
          </cell>
        </row>
      </sheetData>
      <sheetData sheetId="5"/>
      <sheetData sheetId="6" refreshError="1"/>
      <sheetData sheetId="7"/>
      <sheetData sheetId="8" refreshError="1"/>
      <sheetData sheetId="9" refreshError="1"/>
      <sheetData sheetId="10"/>
      <sheetData sheetId="11" refreshError="1"/>
      <sheetData sheetId="12" refreshError="1"/>
      <sheetData sheetId="13">
        <row r="3">
          <cell r="C3" t="str">
            <v>Insignificante</v>
          </cell>
          <cell r="F3" t="str">
            <v>Directamente</v>
          </cell>
          <cell r="G3" t="str">
            <v>Directamente</v>
          </cell>
          <cell r="H3" t="str">
            <v>Débil</v>
          </cell>
        </row>
        <row r="4">
          <cell r="C4" t="str">
            <v>Menor</v>
          </cell>
          <cell r="F4" t="str">
            <v>No Disminuye</v>
          </cell>
          <cell r="G4" t="str">
            <v>Indirectamente</v>
          </cell>
          <cell r="H4" t="str">
            <v>Moderado</v>
          </cell>
        </row>
        <row r="5">
          <cell r="C5" t="str">
            <v>Moderado</v>
          </cell>
          <cell r="G5" t="str">
            <v>No Disminuye</v>
          </cell>
          <cell r="H5" t="str">
            <v>Fuerte</v>
          </cell>
        </row>
        <row r="6">
          <cell r="C6" t="str">
            <v>Mayor</v>
          </cell>
        </row>
        <row r="7">
          <cell r="C7" t="str">
            <v>Catastrofico</v>
          </cell>
        </row>
        <row r="14">
          <cell r="F14">
            <v>15</v>
          </cell>
        </row>
        <row r="15">
          <cell r="F15">
            <v>0</v>
          </cell>
        </row>
      </sheetData>
      <sheetData sheetId="14"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H128"/>
  <sheetViews>
    <sheetView zoomScale="90" zoomScaleNormal="90" workbookViewId="0">
      <selection activeCell="B1" sqref="B1"/>
    </sheetView>
  </sheetViews>
  <sheetFormatPr baseColWidth="10" defaultColWidth="11.42578125" defaultRowHeight="15" x14ac:dyDescent="0.25"/>
  <cols>
    <col min="1" max="1" width="2.85546875" style="255" customWidth="1"/>
    <col min="2" max="3" width="24.7109375" style="255" customWidth="1"/>
    <col min="4" max="4" width="16" style="255" customWidth="1"/>
    <col min="5" max="5" width="24.7109375" style="255" customWidth="1"/>
    <col min="6" max="6" width="27.7109375" style="255" customWidth="1"/>
    <col min="7" max="8" width="24.7109375" style="255" customWidth="1"/>
    <col min="9" max="16384" width="11.42578125" style="255"/>
  </cols>
  <sheetData>
    <row r="1" spans="2:8" ht="15.75" thickBot="1" x14ac:dyDescent="0.3"/>
    <row r="2" spans="2:8" ht="18" x14ac:dyDescent="0.25">
      <c r="B2" s="345" t="s">
        <v>174</v>
      </c>
      <c r="C2" s="346"/>
      <c r="D2" s="346"/>
      <c r="E2" s="346"/>
      <c r="F2" s="346"/>
      <c r="G2" s="346"/>
      <c r="H2" s="347"/>
    </row>
    <row r="3" spans="2:8" x14ac:dyDescent="0.25">
      <c r="B3" s="256"/>
      <c r="C3" s="257"/>
      <c r="D3" s="257"/>
      <c r="E3" s="257"/>
      <c r="F3" s="257"/>
      <c r="G3" s="257"/>
      <c r="H3" s="258"/>
    </row>
    <row r="4" spans="2:8" ht="63" customHeight="1" x14ac:dyDescent="0.25">
      <c r="B4" s="348" t="s">
        <v>184</v>
      </c>
      <c r="C4" s="349"/>
      <c r="D4" s="349"/>
      <c r="E4" s="349"/>
      <c r="F4" s="349"/>
      <c r="G4" s="349"/>
      <c r="H4" s="350"/>
    </row>
    <row r="5" spans="2:8" ht="63" customHeight="1" x14ac:dyDescent="0.25">
      <c r="B5" s="351"/>
      <c r="C5" s="352"/>
      <c r="D5" s="352"/>
      <c r="E5" s="352"/>
      <c r="F5" s="352"/>
      <c r="G5" s="352"/>
      <c r="H5" s="353"/>
    </row>
    <row r="6" spans="2:8" ht="16.5" x14ac:dyDescent="0.25">
      <c r="B6" s="354" t="s">
        <v>175</v>
      </c>
      <c r="C6" s="355"/>
      <c r="D6" s="355"/>
      <c r="E6" s="355"/>
      <c r="F6" s="355"/>
      <c r="G6" s="355"/>
      <c r="H6" s="356"/>
    </row>
    <row r="7" spans="2:8" ht="95.25" customHeight="1" x14ac:dyDescent="0.25">
      <c r="B7" s="357" t="s">
        <v>185</v>
      </c>
      <c r="C7" s="358"/>
      <c r="D7" s="358"/>
      <c r="E7" s="358"/>
      <c r="F7" s="358"/>
      <c r="G7" s="358"/>
      <c r="H7" s="359"/>
    </row>
    <row r="8" spans="2:8" ht="16.5" x14ac:dyDescent="0.25">
      <c r="B8" s="235"/>
      <c r="C8" s="236"/>
      <c r="D8" s="236"/>
      <c r="E8" s="236"/>
      <c r="F8" s="236"/>
      <c r="G8" s="236"/>
      <c r="H8" s="237"/>
    </row>
    <row r="9" spans="2:8" ht="20.45" customHeight="1" x14ac:dyDescent="0.25">
      <c r="B9" s="364" t="s">
        <v>201</v>
      </c>
      <c r="C9" s="365"/>
      <c r="D9" s="365"/>
      <c r="E9" s="365"/>
      <c r="F9" s="365"/>
      <c r="G9" s="365"/>
      <c r="H9" s="366"/>
    </row>
    <row r="10" spans="2:8" ht="16.5" x14ac:dyDescent="0.25">
      <c r="B10" s="241"/>
      <c r="C10" s="242"/>
      <c r="D10" s="242"/>
      <c r="E10" s="242"/>
      <c r="F10" s="242"/>
      <c r="G10" s="242"/>
      <c r="H10" s="243"/>
    </row>
    <row r="11" spans="2:8" ht="20.45" customHeight="1" x14ac:dyDescent="0.25">
      <c r="B11" s="367" t="s">
        <v>202</v>
      </c>
      <c r="C11" s="368"/>
      <c r="D11" s="368"/>
      <c r="E11" s="368"/>
      <c r="F11" s="368"/>
      <c r="G11" s="368"/>
      <c r="H11" s="369"/>
    </row>
    <row r="12" spans="2:8" s="280" customFormat="1" ht="20.45" customHeight="1" x14ac:dyDescent="0.25">
      <c r="B12" s="277"/>
      <c r="C12" s="278"/>
      <c r="D12" s="278"/>
      <c r="E12" s="278"/>
      <c r="F12" s="278"/>
      <c r="G12" s="278"/>
      <c r="H12" s="279"/>
    </row>
    <row r="13" spans="2:8" ht="20.45" customHeight="1" x14ac:dyDescent="0.25">
      <c r="B13" s="354" t="s">
        <v>199</v>
      </c>
      <c r="C13" s="370"/>
      <c r="D13" s="370"/>
      <c r="E13" s="370"/>
      <c r="F13" s="370"/>
      <c r="G13" s="370"/>
      <c r="H13" s="371"/>
    </row>
    <row r="14" spans="2:8" ht="9" customHeight="1" x14ac:dyDescent="0.25">
      <c r="B14" s="354"/>
      <c r="C14" s="370"/>
      <c r="D14" s="370"/>
      <c r="E14" s="370"/>
      <c r="F14" s="370"/>
      <c r="G14" s="370"/>
      <c r="H14" s="371"/>
    </row>
    <row r="15" spans="2:8" ht="16.5" x14ac:dyDescent="0.25">
      <c r="B15" s="354" t="s">
        <v>198</v>
      </c>
      <c r="C15" s="370"/>
      <c r="D15" s="370"/>
      <c r="E15" s="370"/>
      <c r="F15" s="370"/>
      <c r="G15" s="370"/>
      <c r="H15" s="371"/>
    </row>
    <row r="16" spans="2:8" ht="16.5" x14ac:dyDescent="0.25">
      <c r="B16" s="238"/>
      <c r="C16" s="239"/>
      <c r="D16" s="239"/>
      <c r="E16" s="239"/>
      <c r="F16" s="239"/>
      <c r="G16" s="239"/>
      <c r="H16" s="240"/>
    </row>
    <row r="17" spans="2:8" ht="18.600000000000001" customHeight="1" x14ac:dyDescent="0.25">
      <c r="B17" s="354" t="s">
        <v>200</v>
      </c>
      <c r="C17" s="370"/>
      <c r="D17" s="370"/>
      <c r="E17" s="370"/>
      <c r="F17" s="370"/>
      <c r="G17" s="370"/>
      <c r="H17" s="371"/>
    </row>
    <row r="18" spans="2:8" ht="18.600000000000001" customHeight="1" x14ac:dyDescent="0.25">
      <c r="B18" s="238"/>
      <c r="C18" s="239"/>
      <c r="D18" s="239"/>
      <c r="E18" s="239"/>
      <c r="F18" s="239"/>
      <c r="G18" s="239"/>
      <c r="H18" s="240"/>
    </row>
    <row r="19" spans="2:8" ht="18.600000000000001" customHeight="1" x14ac:dyDescent="0.25">
      <c r="B19" s="354" t="s">
        <v>203</v>
      </c>
      <c r="C19" s="370"/>
      <c r="D19" s="370"/>
      <c r="E19" s="370"/>
      <c r="F19" s="370"/>
      <c r="G19" s="370"/>
      <c r="H19" s="371"/>
    </row>
    <row r="20" spans="2:8" ht="18.600000000000001" customHeight="1" thickBot="1" x14ac:dyDescent="0.3">
      <c r="B20" s="192"/>
      <c r="C20" s="244"/>
      <c r="D20" s="244"/>
      <c r="E20" s="244"/>
      <c r="F20" s="244"/>
      <c r="G20" s="244"/>
      <c r="H20" s="245"/>
    </row>
    <row r="21" spans="2:8" ht="15.75" thickTop="1" x14ac:dyDescent="0.25">
      <c r="B21" s="259"/>
      <c r="C21" s="386" t="s">
        <v>176</v>
      </c>
      <c r="D21" s="361"/>
      <c r="E21" s="362" t="s">
        <v>177</v>
      </c>
      <c r="F21" s="363"/>
      <c r="G21" s="264"/>
      <c r="H21" s="260"/>
    </row>
    <row r="22" spans="2:8" ht="35.25" customHeight="1" x14ac:dyDescent="0.25">
      <c r="B22" s="259"/>
      <c r="C22" s="372" t="s">
        <v>178</v>
      </c>
      <c r="D22" s="373"/>
      <c r="E22" s="374" t="s">
        <v>179</v>
      </c>
      <c r="F22" s="375"/>
      <c r="G22" s="264"/>
      <c r="H22" s="260"/>
    </row>
    <row r="23" spans="2:8" ht="17.25" customHeight="1" x14ac:dyDescent="0.25">
      <c r="B23" s="259"/>
      <c r="C23" s="372" t="s">
        <v>212</v>
      </c>
      <c r="D23" s="373"/>
      <c r="E23" s="374" t="s">
        <v>180</v>
      </c>
      <c r="F23" s="375"/>
      <c r="G23" s="264"/>
      <c r="H23" s="260"/>
    </row>
    <row r="24" spans="2:8" ht="69.75" customHeight="1" x14ac:dyDescent="0.25">
      <c r="B24" s="259"/>
      <c r="C24" s="372" t="s">
        <v>197</v>
      </c>
      <c r="D24" s="373"/>
      <c r="E24" s="374" t="s">
        <v>226</v>
      </c>
      <c r="F24" s="375"/>
      <c r="G24" s="264"/>
      <c r="H24" s="260"/>
    </row>
    <row r="25" spans="2:8" ht="69.75" customHeight="1" x14ac:dyDescent="0.25">
      <c r="B25" s="259"/>
      <c r="C25" s="372" t="s">
        <v>227</v>
      </c>
      <c r="D25" s="373"/>
      <c r="E25" s="374" t="s">
        <v>228</v>
      </c>
      <c r="F25" s="375"/>
      <c r="G25" s="264"/>
      <c r="H25" s="260"/>
    </row>
    <row r="26" spans="2:8" ht="69.75" customHeight="1" x14ac:dyDescent="0.25">
      <c r="B26" s="259"/>
      <c r="C26" s="372" t="s">
        <v>214</v>
      </c>
      <c r="D26" s="373"/>
      <c r="E26" s="374" t="s">
        <v>181</v>
      </c>
      <c r="F26" s="375"/>
      <c r="G26" s="264"/>
      <c r="H26" s="260"/>
    </row>
    <row r="27" spans="2:8" ht="69.75" customHeight="1" x14ac:dyDescent="0.25">
      <c r="B27" s="259"/>
      <c r="C27" s="376" t="s">
        <v>75</v>
      </c>
      <c r="D27" s="377"/>
      <c r="E27" s="378" t="s">
        <v>225</v>
      </c>
      <c r="F27" s="379"/>
      <c r="G27" s="264"/>
      <c r="H27" s="260"/>
    </row>
    <row r="28" spans="2:8" ht="69.75" customHeight="1" x14ac:dyDescent="0.25">
      <c r="B28" s="259"/>
      <c r="C28" s="376" t="s">
        <v>215</v>
      </c>
      <c r="D28" s="377"/>
      <c r="E28" s="378" t="s">
        <v>216</v>
      </c>
      <c r="F28" s="379"/>
      <c r="G28" s="264"/>
      <c r="H28" s="260"/>
    </row>
    <row r="29" spans="2:8" ht="69.75" customHeight="1" x14ac:dyDescent="0.25">
      <c r="B29" s="259"/>
      <c r="C29" s="376" t="s">
        <v>217</v>
      </c>
      <c r="D29" s="377"/>
      <c r="E29" s="378" t="s">
        <v>218</v>
      </c>
      <c r="F29" s="379"/>
      <c r="G29" s="264"/>
      <c r="H29" s="260"/>
    </row>
    <row r="30" spans="2:8" ht="69.75" customHeight="1" x14ac:dyDescent="0.25">
      <c r="B30" s="259"/>
      <c r="C30" s="376" t="s">
        <v>47</v>
      </c>
      <c r="D30" s="377"/>
      <c r="E30" s="378" t="s">
        <v>219</v>
      </c>
      <c r="F30" s="379"/>
      <c r="G30" s="264"/>
      <c r="H30" s="260"/>
    </row>
    <row r="31" spans="2:8" ht="69.75" customHeight="1" x14ac:dyDescent="0.25">
      <c r="B31" s="259"/>
      <c r="C31" s="376" t="s">
        <v>220</v>
      </c>
      <c r="D31" s="377"/>
      <c r="E31" s="378" t="s">
        <v>221</v>
      </c>
      <c r="F31" s="379"/>
      <c r="G31" s="264"/>
      <c r="H31" s="260"/>
    </row>
    <row r="32" spans="2:8" ht="69.75" customHeight="1" x14ac:dyDescent="0.25">
      <c r="B32" s="259"/>
      <c r="C32" s="376" t="s">
        <v>222</v>
      </c>
      <c r="D32" s="377"/>
      <c r="E32" s="378" t="s">
        <v>223</v>
      </c>
      <c r="F32" s="379"/>
      <c r="G32" s="264"/>
      <c r="H32" s="260"/>
    </row>
    <row r="33" spans="2:8" ht="69.75" customHeight="1" x14ac:dyDescent="0.25">
      <c r="B33" s="259"/>
      <c r="C33" s="376" t="s">
        <v>158</v>
      </c>
      <c r="D33" s="377"/>
      <c r="E33" s="378" t="s">
        <v>224</v>
      </c>
      <c r="F33" s="379"/>
      <c r="G33" s="264"/>
      <c r="H33" s="260"/>
    </row>
    <row r="34" spans="2:8" x14ac:dyDescent="0.25">
      <c r="B34" s="259"/>
      <c r="C34" s="249"/>
      <c r="D34" s="249"/>
      <c r="E34" s="250"/>
      <c r="F34" s="250"/>
      <c r="G34" s="264"/>
      <c r="H34" s="260"/>
    </row>
    <row r="35" spans="2:8" ht="16.5" x14ac:dyDescent="0.25">
      <c r="B35" s="354" t="s">
        <v>229</v>
      </c>
      <c r="C35" s="370"/>
      <c r="D35" s="370"/>
      <c r="E35" s="370"/>
      <c r="F35" s="370"/>
      <c r="G35" s="370"/>
      <c r="H35" s="371"/>
    </row>
    <row r="36" spans="2:8" ht="14.45" customHeight="1" thickBot="1" x14ac:dyDescent="0.3">
      <c r="B36" s="265"/>
      <c r="C36" s="254"/>
      <c r="D36" s="254"/>
      <c r="E36" s="254"/>
      <c r="F36" s="254"/>
      <c r="G36" s="254"/>
      <c r="H36" s="266"/>
    </row>
    <row r="37" spans="2:8" ht="14.45" customHeight="1" thickTop="1" x14ac:dyDescent="0.25">
      <c r="B37" s="265"/>
      <c r="C37" s="386" t="s">
        <v>176</v>
      </c>
      <c r="D37" s="361"/>
      <c r="E37" s="362" t="s">
        <v>177</v>
      </c>
      <c r="F37" s="363"/>
      <c r="G37" s="254"/>
      <c r="H37" s="266"/>
    </row>
    <row r="38" spans="2:8" ht="90" customHeight="1" x14ac:dyDescent="0.25">
      <c r="B38" s="265"/>
      <c r="C38" s="376" t="s">
        <v>191</v>
      </c>
      <c r="D38" s="377"/>
      <c r="E38" s="378" t="s">
        <v>230</v>
      </c>
      <c r="F38" s="379"/>
      <c r="G38" s="254"/>
      <c r="H38" s="266"/>
    </row>
    <row r="39" spans="2:8" ht="53.45" customHeight="1" x14ac:dyDescent="0.25">
      <c r="B39" s="265"/>
      <c r="C39" s="376" t="s">
        <v>163</v>
      </c>
      <c r="D39" s="377"/>
      <c r="E39" s="378" t="s">
        <v>255</v>
      </c>
      <c r="F39" s="379"/>
      <c r="G39" s="254"/>
      <c r="H39" s="266"/>
    </row>
    <row r="40" spans="2:8" ht="54" customHeight="1" x14ac:dyDescent="0.25">
      <c r="B40" s="265"/>
      <c r="C40" s="376" t="s">
        <v>61</v>
      </c>
      <c r="D40" s="377"/>
      <c r="E40" s="378" t="s">
        <v>256</v>
      </c>
      <c r="F40" s="379"/>
      <c r="G40" s="254"/>
      <c r="H40" s="266"/>
    </row>
    <row r="41" spans="2:8" ht="32.450000000000003" customHeight="1" x14ac:dyDescent="0.25">
      <c r="B41" s="265"/>
      <c r="C41" s="376" t="s">
        <v>231</v>
      </c>
      <c r="D41" s="377"/>
      <c r="E41" s="378" t="s">
        <v>232</v>
      </c>
      <c r="F41" s="379"/>
      <c r="G41" s="254"/>
      <c r="H41" s="266"/>
    </row>
    <row r="42" spans="2:8" ht="16.5" x14ac:dyDescent="0.25">
      <c r="B42" s="265"/>
      <c r="C42" s="254"/>
      <c r="D42" s="254"/>
      <c r="E42" s="254"/>
      <c r="F42" s="254"/>
      <c r="G42" s="254"/>
      <c r="H42" s="266"/>
    </row>
    <row r="43" spans="2:8" ht="18.600000000000001" customHeight="1" x14ac:dyDescent="0.25">
      <c r="B43" s="394" t="s">
        <v>208</v>
      </c>
      <c r="C43" s="395"/>
      <c r="D43" s="395"/>
      <c r="E43" s="395"/>
      <c r="F43" s="395"/>
      <c r="G43" s="395"/>
      <c r="H43" s="396"/>
    </row>
    <row r="44" spans="2:8" ht="18.600000000000001" customHeight="1" x14ac:dyDescent="0.25">
      <c r="B44" s="251"/>
      <c r="C44" s="252"/>
      <c r="D44" s="252"/>
      <c r="E44" s="252"/>
      <c r="F44" s="252"/>
      <c r="G44" s="252"/>
      <c r="H44" s="253"/>
    </row>
    <row r="45" spans="2:8" ht="18.600000000000001" customHeight="1" x14ac:dyDescent="0.25">
      <c r="B45" s="354" t="s">
        <v>204</v>
      </c>
      <c r="C45" s="370"/>
      <c r="D45" s="370"/>
      <c r="E45" s="370"/>
      <c r="F45" s="370"/>
      <c r="G45" s="370"/>
      <c r="H45" s="371"/>
    </row>
    <row r="46" spans="2:8" ht="18.600000000000001" customHeight="1" thickBot="1" x14ac:dyDescent="0.3">
      <c r="B46" s="192"/>
      <c r="C46" s="244"/>
      <c r="D46" s="244"/>
      <c r="E46" s="244"/>
      <c r="F46" s="244"/>
      <c r="G46" s="244"/>
      <c r="H46" s="245"/>
    </row>
    <row r="47" spans="2:8" ht="18.600000000000001" customHeight="1" thickTop="1" x14ac:dyDescent="0.25">
      <c r="B47" s="192"/>
      <c r="C47" s="386" t="s">
        <v>176</v>
      </c>
      <c r="D47" s="361"/>
      <c r="E47" s="362" t="s">
        <v>177</v>
      </c>
      <c r="F47" s="363"/>
      <c r="G47" s="244"/>
      <c r="H47" s="245"/>
    </row>
    <row r="48" spans="2:8" ht="53.1" customHeight="1" x14ac:dyDescent="0.25">
      <c r="B48" s="192"/>
      <c r="C48" s="397" t="s">
        <v>166</v>
      </c>
      <c r="D48" s="381"/>
      <c r="E48" s="378" t="s">
        <v>182</v>
      </c>
      <c r="F48" s="379"/>
      <c r="G48" s="244"/>
      <c r="H48" s="245"/>
    </row>
    <row r="49" spans="2:8" ht="54" customHeight="1" x14ac:dyDescent="0.25">
      <c r="B49" s="192"/>
      <c r="C49" s="397" t="s">
        <v>87</v>
      </c>
      <c r="D49" s="381"/>
      <c r="E49" s="378" t="s">
        <v>233</v>
      </c>
      <c r="F49" s="379"/>
      <c r="G49" s="244"/>
      <c r="H49" s="245"/>
    </row>
    <row r="50" spans="2:8" ht="51.95" customHeight="1" x14ac:dyDescent="0.25">
      <c r="B50" s="192"/>
      <c r="C50" s="397" t="s">
        <v>88</v>
      </c>
      <c r="D50" s="381"/>
      <c r="E50" s="378" t="s">
        <v>235</v>
      </c>
      <c r="F50" s="379"/>
      <c r="G50" s="244"/>
      <c r="H50" s="245"/>
    </row>
    <row r="51" spans="2:8" ht="53.45" customHeight="1" x14ac:dyDescent="0.25">
      <c r="B51" s="192"/>
      <c r="C51" s="397" t="s">
        <v>110</v>
      </c>
      <c r="D51" s="381"/>
      <c r="E51" s="378" t="s">
        <v>235</v>
      </c>
      <c r="F51" s="379"/>
      <c r="G51" s="244"/>
      <c r="H51" s="245"/>
    </row>
    <row r="52" spans="2:8" ht="48.6" customHeight="1" x14ac:dyDescent="0.25">
      <c r="B52" s="192"/>
      <c r="C52" s="397" t="s">
        <v>89</v>
      </c>
      <c r="D52" s="381"/>
      <c r="E52" s="378" t="s">
        <v>236</v>
      </c>
      <c r="F52" s="379"/>
      <c r="G52" s="244"/>
      <c r="H52" s="245"/>
    </row>
    <row r="53" spans="2:8" ht="49.5" customHeight="1" x14ac:dyDescent="0.25">
      <c r="B53" s="192"/>
      <c r="C53" s="397" t="s">
        <v>90</v>
      </c>
      <c r="D53" s="381"/>
      <c r="E53" s="378" t="s">
        <v>234</v>
      </c>
      <c r="F53" s="379"/>
      <c r="G53" s="244"/>
      <c r="H53" s="245"/>
    </row>
    <row r="54" spans="2:8" ht="50.1" customHeight="1" x14ac:dyDescent="0.25">
      <c r="B54" s="192"/>
      <c r="C54" s="397" t="s">
        <v>106</v>
      </c>
      <c r="D54" s="381"/>
      <c r="E54" s="378" t="s">
        <v>239</v>
      </c>
      <c r="F54" s="379"/>
      <c r="G54" s="244"/>
      <c r="H54" s="245"/>
    </row>
    <row r="55" spans="2:8" ht="29.45" customHeight="1" x14ac:dyDescent="0.25">
      <c r="B55" s="192"/>
      <c r="C55" s="397" t="s">
        <v>109</v>
      </c>
      <c r="D55" s="381"/>
      <c r="E55" s="378" t="s">
        <v>237</v>
      </c>
      <c r="F55" s="379"/>
      <c r="G55" s="244"/>
      <c r="H55" s="245"/>
    </row>
    <row r="56" spans="2:8" ht="39.950000000000003" customHeight="1" x14ac:dyDescent="0.25">
      <c r="B56" s="192"/>
      <c r="C56" s="397" t="s">
        <v>113</v>
      </c>
      <c r="D56" s="381"/>
      <c r="E56" s="378" t="s">
        <v>238</v>
      </c>
      <c r="F56" s="379"/>
      <c r="G56" s="244"/>
      <c r="H56" s="245"/>
    </row>
    <row r="57" spans="2:8" ht="29.45" customHeight="1" x14ac:dyDescent="0.25">
      <c r="B57" s="192"/>
      <c r="C57" s="397" t="s">
        <v>10</v>
      </c>
      <c r="D57" s="381"/>
      <c r="E57" s="378" t="s">
        <v>194</v>
      </c>
      <c r="F57" s="379"/>
      <c r="G57" s="244"/>
      <c r="H57" s="245"/>
    </row>
    <row r="58" spans="2:8" ht="18.600000000000001" customHeight="1" x14ac:dyDescent="0.25">
      <c r="B58" s="192"/>
      <c r="C58" s="244"/>
      <c r="D58" s="244"/>
      <c r="E58" s="244"/>
      <c r="F58" s="244"/>
      <c r="G58" s="244"/>
      <c r="H58" s="245"/>
    </row>
    <row r="59" spans="2:8" ht="18.600000000000001" customHeight="1" x14ac:dyDescent="0.25">
      <c r="B59" s="387" t="s">
        <v>207</v>
      </c>
      <c r="C59" s="388"/>
      <c r="D59" s="388"/>
      <c r="E59" s="388"/>
      <c r="F59" s="388"/>
      <c r="G59" s="388"/>
      <c r="H59" s="389"/>
    </row>
    <row r="60" spans="2:8" ht="18.600000000000001" customHeight="1" x14ac:dyDescent="0.25">
      <c r="B60" s="192"/>
      <c r="C60" s="244"/>
      <c r="D60" s="244"/>
      <c r="E60" s="244"/>
      <c r="F60" s="244"/>
      <c r="G60" s="244"/>
      <c r="H60" s="245"/>
    </row>
    <row r="61" spans="2:8" ht="18.600000000000001" customHeight="1" x14ac:dyDescent="0.25">
      <c r="B61" s="390" t="s">
        <v>205</v>
      </c>
      <c r="C61" s="391"/>
      <c r="D61" s="391"/>
      <c r="E61" s="391"/>
      <c r="F61" s="391"/>
      <c r="G61" s="391"/>
      <c r="H61" s="392"/>
    </row>
    <row r="62" spans="2:8" ht="18.600000000000001" customHeight="1" x14ac:dyDescent="0.25">
      <c r="B62" s="238"/>
      <c r="C62" s="239"/>
      <c r="D62" s="239"/>
      <c r="E62" s="239"/>
      <c r="F62" s="239"/>
      <c r="G62" s="239"/>
      <c r="H62" s="240"/>
    </row>
    <row r="63" spans="2:8" ht="30" customHeight="1" x14ac:dyDescent="0.25">
      <c r="B63" s="354" t="s">
        <v>206</v>
      </c>
      <c r="C63" s="370"/>
      <c r="D63" s="370"/>
      <c r="E63" s="370"/>
      <c r="F63" s="370"/>
      <c r="G63" s="370"/>
      <c r="H63" s="371"/>
    </row>
    <row r="64" spans="2:8" ht="17.25" thickBot="1" x14ac:dyDescent="0.3">
      <c r="B64" s="192"/>
      <c r="C64" s="244"/>
      <c r="D64" s="244"/>
      <c r="E64" s="244"/>
      <c r="F64" s="244"/>
      <c r="G64" s="244"/>
      <c r="H64" s="245"/>
    </row>
    <row r="65" spans="2:8" ht="30" customHeight="1" thickTop="1" x14ac:dyDescent="0.25">
      <c r="B65" s="192"/>
      <c r="C65" s="386" t="s">
        <v>176</v>
      </c>
      <c r="D65" s="361"/>
      <c r="E65" s="362" t="s">
        <v>177</v>
      </c>
      <c r="F65" s="363"/>
      <c r="G65" s="244"/>
      <c r="H65" s="245"/>
    </row>
    <row r="66" spans="2:8" ht="30" customHeight="1" x14ac:dyDescent="0.25">
      <c r="B66" s="192"/>
      <c r="C66" s="397" t="s">
        <v>120</v>
      </c>
      <c r="D66" s="381"/>
      <c r="E66" s="378" t="s">
        <v>240</v>
      </c>
      <c r="F66" s="379"/>
      <c r="G66" s="244"/>
      <c r="H66" s="245"/>
    </row>
    <row r="67" spans="2:8" ht="44.45" customHeight="1" x14ac:dyDescent="0.25">
      <c r="B67" s="192"/>
      <c r="C67" s="397" t="s">
        <v>121</v>
      </c>
      <c r="D67" s="381"/>
      <c r="E67" s="378" t="s">
        <v>241</v>
      </c>
      <c r="F67" s="379"/>
      <c r="G67" s="244"/>
      <c r="H67" s="245"/>
    </row>
    <row r="68" spans="2:8" ht="51" customHeight="1" x14ac:dyDescent="0.25">
      <c r="B68" s="192"/>
      <c r="C68" s="397" t="s">
        <v>169</v>
      </c>
      <c r="D68" s="381"/>
      <c r="E68" s="378" t="s">
        <v>242</v>
      </c>
      <c r="F68" s="379"/>
      <c r="G68" s="244"/>
      <c r="H68" s="245"/>
    </row>
    <row r="69" spans="2:8" ht="76.5" customHeight="1" x14ac:dyDescent="0.25">
      <c r="B69" s="192"/>
      <c r="C69" s="397" t="s">
        <v>243</v>
      </c>
      <c r="D69" s="381"/>
      <c r="E69" s="378" t="s">
        <v>183</v>
      </c>
      <c r="F69" s="379"/>
      <c r="G69" s="244"/>
      <c r="H69" s="245"/>
    </row>
    <row r="70" spans="2:8" ht="30" customHeight="1" x14ac:dyDescent="0.25">
      <c r="B70" s="192"/>
      <c r="C70" s="397" t="s">
        <v>143</v>
      </c>
      <c r="D70" s="381"/>
      <c r="E70" s="378" t="s">
        <v>245</v>
      </c>
      <c r="F70" s="379"/>
      <c r="G70" s="244"/>
      <c r="H70" s="245"/>
    </row>
    <row r="71" spans="2:8" ht="30" customHeight="1" x14ac:dyDescent="0.25">
      <c r="B71" s="192"/>
      <c r="C71" s="397" t="s">
        <v>246</v>
      </c>
      <c r="D71" s="381"/>
      <c r="E71" s="378" t="s">
        <v>247</v>
      </c>
      <c r="F71" s="379"/>
      <c r="G71" s="244"/>
      <c r="H71" s="245"/>
    </row>
    <row r="72" spans="2:8" ht="30" customHeight="1" x14ac:dyDescent="0.25">
      <c r="B72" s="192"/>
      <c r="C72" s="397" t="s">
        <v>248</v>
      </c>
      <c r="D72" s="381"/>
      <c r="E72" s="378" t="s">
        <v>249</v>
      </c>
      <c r="F72" s="379"/>
      <c r="G72" s="244"/>
      <c r="H72" s="245"/>
    </row>
    <row r="73" spans="2:8" ht="53.45" customHeight="1" x14ac:dyDescent="0.25">
      <c r="B73" s="192"/>
      <c r="C73" s="397" t="s">
        <v>128</v>
      </c>
      <c r="D73" s="381"/>
      <c r="E73" s="378" t="s">
        <v>244</v>
      </c>
      <c r="F73" s="379"/>
      <c r="G73" s="244"/>
      <c r="H73" s="245"/>
    </row>
    <row r="74" spans="2:8" ht="30" customHeight="1" x14ac:dyDescent="0.25">
      <c r="B74" s="192"/>
      <c r="C74" s="244"/>
      <c r="D74" s="244"/>
      <c r="E74" s="244"/>
      <c r="F74" s="244"/>
      <c r="G74" s="244"/>
      <c r="H74" s="245"/>
    </row>
    <row r="75" spans="2:8" ht="18.600000000000001" customHeight="1" x14ac:dyDescent="0.25">
      <c r="B75" s="390" t="s">
        <v>209</v>
      </c>
      <c r="C75" s="391"/>
      <c r="D75" s="391"/>
      <c r="E75" s="391"/>
      <c r="F75" s="391"/>
      <c r="G75" s="391"/>
      <c r="H75" s="392"/>
    </row>
    <row r="76" spans="2:8" ht="18.600000000000001" customHeight="1" x14ac:dyDescent="0.25">
      <c r="B76" s="246"/>
      <c r="C76" s="247"/>
      <c r="D76" s="247"/>
      <c r="E76" s="247"/>
      <c r="F76" s="247"/>
      <c r="G76" s="247"/>
      <c r="H76" s="248"/>
    </row>
    <row r="77" spans="2:8" ht="18.600000000000001" customHeight="1" x14ac:dyDescent="0.25">
      <c r="B77" s="390" t="s">
        <v>210</v>
      </c>
      <c r="C77" s="391"/>
      <c r="D77" s="391"/>
      <c r="E77" s="391"/>
      <c r="F77" s="391"/>
      <c r="G77" s="391"/>
      <c r="H77" s="392"/>
    </row>
    <row r="78" spans="2:8" ht="18.600000000000001" customHeight="1" x14ac:dyDescent="0.25">
      <c r="B78" s="246"/>
      <c r="C78" s="247"/>
      <c r="D78" s="247"/>
      <c r="E78" s="247"/>
      <c r="F78" s="247"/>
      <c r="G78" s="247"/>
      <c r="H78" s="248"/>
    </row>
    <row r="79" spans="2:8" ht="18.600000000000001" customHeight="1" x14ac:dyDescent="0.25">
      <c r="B79" s="390" t="s">
        <v>211</v>
      </c>
      <c r="C79" s="391"/>
      <c r="D79" s="391"/>
      <c r="E79" s="391"/>
      <c r="F79" s="391"/>
      <c r="G79" s="391"/>
      <c r="H79" s="392"/>
    </row>
    <row r="80" spans="2:8" ht="16.5" x14ac:dyDescent="0.25">
      <c r="B80" s="192"/>
      <c r="C80" s="267"/>
      <c r="D80" s="267"/>
      <c r="E80" s="267"/>
      <c r="F80" s="267"/>
      <c r="G80" s="267"/>
      <c r="H80" s="193"/>
    </row>
    <row r="81" spans="2:8" ht="16.5" x14ac:dyDescent="0.25">
      <c r="B81" s="192"/>
      <c r="C81" s="267"/>
      <c r="D81" s="267"/>
      <c r="E81" s="267"/>
      <c r="F81" s="267"/>
      <c r="G81" s="267"/>
      <c r="H81" s="193"/>
    </row>
    <row r="82" spans="2:8" ht="16.5" x14ac:dyDescent="0.25">
      <c r="B82" s="192" t="s">
        <v>252</v>
      </c>
      <c r="C82" s="267"/>
      <c r="D82" s="267"/>
      <c r="E82" s="267"/>
      <c r="F82" s="267"/>
      <c r="G82" s="267"/>
      <c r="H82" s="193"/>
    </row>
    <row r="83" spans="2:8" ht="16.5" x14ac:dyDescent="0.25">
      <c r="B83" s="192"/>
      <c r="C83" s="267"/>
      <c r="D83" s="267"/>
      <c r="E83" s="267"/>
      <c r="F83" s="267"/>
      <c r="G83" s="267"/>
      <c r="H83" s="193"/>
    </row>
    <row r="84" spans="2:8" ht="15.75" thickBot="1" x14ac:dyDescent="0.3">
      <c r="B84" s="259"/>
      <c r="C84" s="264"/>
      <c r="D84" s="268"/>
      <c r="E84" s="269"/>
      <c r="F84" s="269"/>
      <c r="G84" s="270"/>
      <c r="H84" s="260"/>
    </row>
    <row r="85" spans="2:8" ht="15.75" thickTop="1" x14ac:dyDescent="0.25">
      <c r="B85" s="271" t="s">
        <v>253</v>
      </c>
      <c r="C85" s="360" t="s">
        <v>176</v>
      </c>
      <c r="D85" s="361"/>
      <c r="E85" s="362" t="s">
        <v>177</v>
      </c>
      <c r="F85" s="363"/>
      <c r="G85" s="264"/>
      <c r="H85" s="260"/>
    </row>
    <row r="86" spans="2:8" s="191" customFormat="1" x14ac:dyDescent="0.25">
      <c r="B86" s="275">
        <v>2</v>
      </c>
      <c r="C86" s="393" t="s">
        <v>178</v>
      </c>
      <c r="D86" s="373"/>
      <c r="E86" s="374" t="s">
        <v>179</v>
      </c>
      <c r="F86" s="375"/>
      <c r="G86" s="272"/>
      <c r="H86" s="194"/>
    </row>
    <row r="87" spans="2:8" s="191" customFormat="1" ht="17.25" customHeight="1" x14ac:dyDescent="0.25">
      <c r="B87" s="275">
        <v>2</v>
      </c>
      <c r="C87" s="393" t="s">
        <v>212</v>
      </c>
      <c r="D87" s="373"/>
      <c r="E87" s="374" t="s">
        <v>180</v>
      </c>
      <c r="F87" s="375"/>
      <c r="G87" s="272"/>
      <c r="H87" s="194"/>
    </row>
    <row r="88" spans="2:8" s="191" customFormat="1" ht="25.5" customHeight="1" x14ac:dyDescent="0.25">
      <c r="B88" s="275">
        <v>2</v>
      </c>
      <c r="C88" s="393" t="s">
        <v>197</v>
      </c>
      <c r="D88" s="373"/>
      <c r="E88" s="374" t="s">
        <v>226</v>
      </c>
      <c r="F88" s="375"/>
      <c r="G88" s="272"/>
      <c r="H88" s="194"/>
    </row>
    <row r="89" spans="2:8" s="191" customFormat="1" ht="25.5" customHeight="1" x14ac:dyDescent="0.25">
      <c r="B89" s="275">
        <v>2</v>
      </c>
      <c r="C89" s="393" t="s">
        <v>227</v>
      </c>
      <c r="D89" s="373"/>
      <c r="E89" s="374" t="s">
        <v>228</v>
      </c>
      <c r="F89" s="375"/>
      <c r="G89" s="272"/>
      <c r="H89" s="194"/>
    </row>
    <row r="90" spans="2:8" s="191" customFormat="1" ht="66.95" customHeight="1" x14ac:dyDescent="0.25">
      <c r="B90" s="275">
        <v>2</v>
      </c>
      <c r="C90" s="393" t="s">
        <v>214</v>
      </c>
      <c r="D90" s="373"/>
      <c r="E90" s="374" t="s">
        <v>181</v>
      </c>
      <c r="F90" s="375"/>
      <c r="G90" s="272"/>
      <c r="H90" s="194"/>
    </row>
    <row r="91" spans="2:8" s="191" customFormat="1" ht="67.5" customHeight="1" x14ac:dyDescent="0.25">
      <c r="B91" s="275">
        <v>2</v>
      </c>
      <c r="C91" s="381" t="s">
        <v>75</v>
      </c>
      <c r="D91" s="377"/>
      <c r="E91" s="378" t="s">
        <v>225</v>
      </c>
      <c r="F91" s="379"/>
      <c r="G91" s="272"/>
      <c r="H91" s="194"/>
    </row>
    <row r="92" spans="2:8" s="191" customFormat="1" ht="43.5" customHeight="1" x14ac:dyDescent="0.25">
      <c r="B92" s="275">
        <v>2</v>
      </c>
      <c r="C92" s="381" t="s">
        <v>215</v>
      </c>
      <c r="D92" s="377"/>
      <c r="E92" s="378" t="s">
        <v>216</v>
      </c>
      <c r="F92" s="379"/>
      <c r="G92" s="272"/>
      <c r="H92" s="194"/>
    </row>
    <row r="93" spans="2:8" s="191" customFormat="1" ht="35.1" customHeight="1" x14ac:dyDescent="0.25">
      <c r="B93" s="275">
        <v>2</v>
      </c>
      <c r="C93" s="381" t="s">
        <v>217</v>
      </c>
      <c r="D93" s="377"/>
      <c r="E93" s="378" t="s">
        <v>218</v>
      </c>
      <c r="F93" s="379"/>
      <c r="G93" s="272"/>
      <c r="H93" s="194"/>
    </row>
    <row r="94" spans="2:8" s="191" customFormat="1" ht="72.75" customHeight="1" x14ac:dyDescent="0.25">
      <c r="B94" s="275">
        <v>2</v>
      </c>
      <c r="C94" s="381" t="s">
        <v>47</v>
      </c>
      <c r="D94" s="377"/>
      <c r="E94" s="378" t="s">
        <v>250</v>
      </c>
      <c r="F94" s="379"/>
      <c r="G94" s="272"/>
      <c r="H94" s="194"/>
    </row>
    <row r="95" spans="2:8" s="191" customFormat="1" ht="93.95" customHeight="1" x14ac:dyDescent="0.25">
      <c r="B95" s="275">
        <v>2</v>
      </c>
      <c r="C95" s="381" t="s">
        <v>220</v>
      </c>
      <c r="D95" s="377"/>
      <c r="E95" s="378" t="s">
        <v>221</v>
      </c>
      <c r="F95" s="379"/>
      <c r="G95" s="272"/>
      <c r="H95" s="194"/>
    </row>
    <row r="96" spans="2:8" s="191" customFormat="1" ht="93.95" customHeight="1" x14ac:dyDescent="0.25">
      <c r="B96" s="275">
        <v>2</v>
      </c>
      <c r="C96" s="381" t="s">
        <v>222</v>
      </c>
      <c r="D96" s="377"/>
      <c r="E96" s="378" t="s">
        <v>223</v>
      </c>
      <c r="F96" s="379"/>
      <c r="G96" s="272"/>
      <c r="H96" s="194"/>
    </row>
    <row r="97" spans="2:8" s="191" customFormat="1" x14ac:dyDescent="0.25">
      <c r="B97" s="275">
        <v>2</v>
      </c>
      <c r="C97" s="381" t="s">
        <v>158</v>
      </c>
      <c r="D97" s="377"/>
      <c r="E97" s="378" t="s">
        <v>224</v>
      </c>
      <c r="F97" s="379"/>
      <c r="G97" s="272"/>
      <c r="H97" s="194"/>
    </row>
    <row r="98" spans="2:8" s="191" customFormat="1" ht="66.599999999999994" customHeight="1" x14ac:dyDescent="0.25">
      <c r="B98" s="275">
        <v>3</v>
      </c>
      <c r="C98" s="381" t="s">
        <v>191</v>
      </c>
      <c r="D98" s="377"/>
      <c r="E98" s="378" t="s">
        <v>230</v>
      </c>
      <c r="F98" s="379"/>
      <c r="G98" s="272"/>
      <c r="H98" s="194"/>
    </row>
    <row r="99" spans="2:8" s="191" customFormat="1" ht="66.599999999999994" customHeight="1" x14ac:dyDescent="0.25">
      <c r="B99" s="275">
        <v>3</v>
      </c>
      <c r="C99" s="381" t="s">
        <v>163</v>
      </c>
      <c r="D99" s="377"/>
      <c r="E99" s="378" t="s">
        <v>255</v>
      </c>
      <c r="F99" s="379"/>
      <c r="G99" s="272"/>
      <c r="H99" s="194"/>
    </row>
    <row r="100" spans="2:8" s="191" customFormat="1" ht="62.45" customHeight="1" x14ac:dyDescent="0.25">
      <c r="B100" s="275">
        <v>3</v>
      </c>
      <c r="C100" s="381" t="s">
        <v>61</v>
      </c>
      <c r="D100" s="377"/>
      <c r="E100" s="378" t="s">
        <v>256</v>
      </c>
      <c r="F100" s="379"/>
      <c r="G100" s="272"/>
      <c r="H100" s="194"/>
    </row>
    <row r="101" spans="2:8" s="191" customFormat="1" ht="38.450000000000003" customHeight="1" x14ac:dyDescent="0.25">
      <c r="B101" s="275">
        <v>3</v>
      </c>
      <c r="C101" s="381" t="s">
        <v>231</v>
      </c>
      <c r="D101" s="377"/>
      <c r="E101" s="378" t="s">
        <v>232</v>
      </c>
      <c r="F101" s="379"/>
      <c r="G101" s="272"/>
      <c r="H101" s="194"/>
    </row>
    <row r="102" spans="2:8" ht="59.25" customHeight="1" x14ac:dyDescent="0.25">
      <c r="B102" s="276">
        <v>5</v>
      </c>
      <c r="C102" s="380" t="s">
        <v>166</v>
      </c>
      <c r="D102" s="381"/>
      <c r="E102" s="378" t="s">
        <v>251</v>
      </c>
      <c r="F102" s="379"/>
      <c r="G102" s="264"/>
      <c r="H102" s="260"/>
    </row>
    <row r="103" spans="2:8" ht="59.25" customHeight="1" x14ac:dyDescent="0.25">
      <c r="B103" s="276">
        <v>5</v>
      </c>
      <c r="C103" s="380" t="s">
        <v>87</v>
      </c>
      <c r="D103" s="381"/>
      <c r="E103" s="378" t="s">
        <v>233</v>
      </c>
      <c r="F103" s="379"/>
      <c r="G103" s="264"/>
      <c r="H103" s="260"/>
    </row>
    <row r="104" spans="2:8" ht="59.25" customHeight="1" x14ac:dyDescent="0.25">
      <c r="B104" s="276">
        <v>5</v>
      </c>
      <c r="C104" s="380" t="s">
        <v>88</v>
      </c>
      <c r="D104" s="381"/>
      <c r="E104" s="378" t="s">
        <v>235</v>
      </c>
      <c r="F104" s="379"/>
      <c r="G104" s="264"/>
      <c r="H104" s="260"/>
    </row>
    <row r="105" spans="2:8" ht="59.25" customHeight="1" x14ac:dyDescent="0.25">
      <c r="B105" s="276">
        <v>5</v>
      </c>
      <c r="C105" s="380" t="s">
        <v>110</v>
      </c>
      <c r="D105" s="381"/>
      <c r="E105" s="378" t="s">
        <v>235</v>
      </c>
      <c r="F105" s="379"/>
      <c r="G105" s="264"/>
      <c r="H105" s="260"/>
    </row>
    <row r="106" spans="2:8" ht="47.45" customHeight="1" x14ac:dyDescent="0.25">
      <c r="B106" s="276">
        <v>5</v>
      </c>
      <c r="C106" s="380" t="s">
        <v>89</v>
      </c>
      <c r="D106" s="381"/>
      <c r="E106" s="378" t="s">
        <v>236</v>
      </c>
      <c r="F106" s="379"/>
      <c r="G106" s="264"/>
      <c r="H106" s="260"/>
    </row>
    <row r="107" spans="2:8" ht="45.6" customHeight="1" x14ac:dyDescent="0.25">
      <c r="B107" s="276">
        <v>5</v>
      </c>
      <c r="C107" s="380" t="s">
        <v>90</v>
      </c>
      <c r="D107" s="381"/>
      <c r="E107" s="378" t="s">
        <v>234</v>
      </c>
      <c r="F107" s="379"/>
      <c r="G107" s="264"/>
      <c r="H107" s="260"/>
    </row>
    <row r="108" spans="2:8" ht="32.450000000000003" customHeight="1" x14ac:dyDescent="0.25">
      <c r="B108" s="276">
        <v>5</v>
      </c>
      <c r="C108" s="380" t="s">
        <v>106</v>
      </c>
      <c r="D108" s="381"/>
      <c r="E108" s="378" t="s">
        <v>239</v>
      </c>
      <c r="F108" s="379"/>
      <c r="G108" s="264"/>
      <c r="H108" s="260"/>
    </row>
    <row r="109" spans="2:8" ht="33.6" customHeight="1" x14ac:dyDescent="0.25">
      <c r="B109" s="276">
        <v>5</v>
      </c>
      <c r="C109" s="380" t="s">
        <v>109</v>
      </c>
      <c r="D109" s="381"/>
      <c r="E109" s="378" t="s">
        <v>237</v>
      </c>
      <c r="F109" s="379"/>
      <c r="G109" s="264"/>
      <c r="H109" s="260"/>
    </row>
    <row r="110" spans="2:8" ht="33.6" customHeight="1" x14ac:dyDescent="0.25">
      <c r="B110" s="276">
        <v>5</v>
      </c>
      <c r="C110" s="380" t="s">
        <v>113</v>
      </c>
      <c r="D110" s="381"/>
      <c r="E110" s="378" t="s">
        <v>238</v>
      </c>
      <c r="F110" s="379"/>
      <c r="G110" s="264"/>
      <c r="H110" s="260"/>
    </row>
    <row r="111" spans="2:8" x14ac:dyDescent="0.25">
      <c r="B111" s="276">
        <v>5</v>
      </c>
      <c r="C111" s="380" t="s">
        <v>10</v>
      </c>
      <c r="D111" s="381"/>
      <c r="E111" s="378" t="s">
        <v>194</v>
      </c>
      <c r="F111" s="379"/>
      <c r="G111" s="264"/>
      <c r="H111" s="260"/>
    </row>
    <row r="112" spans="2:8" ht="24.95" customHeight="1" x14ac:dyDescent="0.25">
      <c r="B112" s="276">
        <v>8</v>
      </c>
      <c r="C112" s="380" t="s">
        <v>120</v>
      </c>
      <c r="D112" s="381"/>
      <c r="E112" s="378" t="s">
        <v>240</v>
      </c>
      <c r="F112" s="379"/>
      <c r="G112" s="264"/>
      <c r="H112" s="260"/>
    </row>
    <row r="113" spans="2:8" ht="46.5" customHeight="1" x14ac:dyDescent="0.25">
      <c r="B113" s="276">
        <v>8</v>
      </c>
      <c r="C113" s="380" t="s">
        <v>121</v>
      </c>
      <c r="D113" s="381"/>
      <c r="E113" s="378" t="s">
        <v>241</v>
      </c>
      <c r="F113" s="379"/>
      <c r="G113" s="264"/>
      <c r="H113" s="260"/>
    </row>
    <row r="114" spans="2:8" ht="46.5" customHeight="1" x14ac:dyDescent="0.25">
      <c r="B114" s="276">
        <v>8</v>
      </c>
      <c r="C114" s="380" t="s">
        <v>169</v>
      </c>
      <c r="D114" s="381"/>
      <c r="E114" s="378" t="s">
        <v>242</v>
      </c>
      <c r="F114" s="379"/>
      <c r="G114" s="264"/>
      <c r="H114" s="260"/>
    </row>
    <row r="115" spans="2:8" s="191" customFormat="1" ht="82.5" customHeight="1" x14ac:dyDescent="0.25">
      <c r="B115" s="275">
        <v>8</v>
      </c>
      <c r="C115" s="380" t="s">
        <v>243</v>
      </c>
      <c r="D115" s="381"/>
      <c r="E115" s="378" t="s">
        <v>183</v>
      </c>
      <c r="F115" s="379"/>
      <c r="G115" s="272"/>
      <c r="H115" s="194"/>
    </row>
    <row r="116" spans="2:8" s="191" customFormat="1" ht="33.950000000000003" customHeight="1" x14ac:dyDescent="0.25">
      <c r="B116" s="275">
        <v>8</v>
      </c>
      <c r="C116" s="380" t="s">
        <v>143</v>
      </c>
      <c r="D116" s="381"/>
      <c r="E116" s="378" t="s">
        <v>245</v>
      </c>
      <c r="F116" s="379"/>
      <c r="G116" s="272"/>
      <c r="H116" s="194"/>
    </row>
    <row r="117" spans="2:8" s="191" customFormat="1" ht="33.950000000000003" customHeight="1" x14ac:dyDescent="0.25">
      <c r="B117" s="275">
        <v>8</v>
      </c>
      <c r="C117" s="380" t="s">
        <v>246</v>
      </c>
      <c r="D117" s="381"/>
      <c r="E117" s="378" t="s">
        <v>247</v>
      </c>
      <c r="F117" s="379"/>
      <c r="G117" s="272"/>
      <c r="H117" s="194"/>
    </row>
    <row r="118" spans="2:8" s="191" customFormat="1" ht="33.950000000000003" customHeight="1" x14ac:dyDescent="0.25">
      <c r="B118" s="275">
        <v>8</v>
      </c>
      <c r="C118" s="380" t="s">
        <v>248</v>
      </c>
      <c r="D118" s="381"/>
      <c r="E118" s="378" t="s">
        <v>249</v>
      </c>
      <c r="F118" s="379"/>
      <c r="G118" s="272"/>
      <c r="H118" s="194"/>
    </row>
    <row r="119" spans="2:8" s="191" customFormat="1" ht="46.5" customHeight="1" x14ac:dyDescent="0.25">
      <c r="B119" s="275">
        <v>8</v>
      </c>
      <c r="C119" s="380" t="s">
        <v>128</v>
      </c>
      <c r="D119" s="381"/>
      <c r="E119" s="378" t="s">
        <v>244</v>
      </c>
      <c r="F119" s="379"/>
      <c r="G119" s="272"/>
      <c r="H119" s="194"/>
    </row>
    <row r="120" spans="2:8" ht="6.75" customHeight="1" thickBot="1" x14ac:dyDescent="0.3">
      <c r="B120" s="259"/>
      <c r="C120" s="382"/>
      <c r="D120" s="383"/>
      <c r="E120" s="384"/>
      <c r="F120" s="385"/>
      <c r="G120" s="264"/>
      <c r="H120" s="260"/>
    </row>
    <row r="121" spans="2:8" ht="15.75" thickTop="1" x14ac:dyDescent="0.25">
      <c r="B121" s="259"/>
      <c r="C121" s="273"/>
      <c r="D121" s="273"/>
      <c r="E121" s="274"/>
      <c r="F121" s="274"/>
      <c r="G121" s="264"/>
      <c r="H121" s="260"/>
    </row>
    <row r="122" spans="2:8" ht="15.75" thickBot="1" x14ac:dyDescent="0.3">
      <c r="B122" s="261"/>
      <c r="C122" s="262"/>
      <c r="D122" s="262"/>
      <c r="E122" s="262"/>
      <c r="F122" s="262"/>
      <c r="G122" s="262"/>
      <c r="H122" s="263"/>
    </row>
    <row r="126" spans="2:8" x14ac:dyDescent="0.25">
      <c r="B126" s="292" t="s">
        <v>265</v>
      </c>
    </row>
    <row r="127" spans="2:8" ht="48" customHeight="1" x14ac:dyDescent="0.25">
      <c r="B127" s="398" t="s">
        <v>266</v>
      </c>
      <c r="C127" s="398"/>
    </row>
    <row r="128" spans="2:8" x14ac:dyDescent="0.25">
      <c r="B128" s="399">
        <v>44342</v>
      </c>
      <c r="C128" s="399"/>
    </row>
  </sheetData>
  <sheetProtection sheet="1" scenarios="1" formatCells="0" formatColumns="0" formatRows="0"/>
  <autoFilter ref="B85:H119" xr:uid="{00000000-0009-0000-0000-000000000000}">
    <filterColumn colId="1" showButton="0"/>
    <filterColumn colId="3" showButton="0"/>
  </autoFilter>
  <mergeCells count="170">
    <mergeCell ref="B127:C127"/>
    <mergeCell ref="B128:C128"/>
    <mergeCell ref="C111:D111"/>
    <mergeCell ref="E111:F111"/>
    <mergeCell ref="C65:D65"/>
    <mergeCell ref="E65:F65"/>
    <mergeCell ref="C66:D66"/>
    <mergeCell ref="E66:F66"/>
    <mergeCell ref="C67:D67"/>
    <mergeCell ref="E67:F67"/>
    <mergeCell ref="C113:D113"/>
    <mergeCell ref="E113:F113"/>
    <mergeCell ref="C112:D112"/>
    <mergeCell ref="E112:F112"/>
    <mergeCell ref="C71:D71"/>
    <mergeCell ref="E71:F71"/>
    <mergeCell ref="C72:D72"/>
    <mergeCell ref="E72:F72"/>
    <mergeCell ref="C73:D73"/>
    <mergeCell ref="E73:F73"/>
    <mergeCell ref="C68:D68"/>
    <mergeCell ref="E68:F68"/>
    <mergeCell ref="C69:D69"/>
    <mergeCell ref="E69:F69"/>
    <mergeCell ref="B79:H79"/>
    <mergeCell ref="C93:D93"/>
    <mergeCell ref="C70:D70"/>
    <mergeCell ref="E70:F70"/>
    <mergeCell ref="C109:D109"/>
    <mergeCell ref="E109:F109"/>
    <mergeCell ref="C110:D110"/>
    <mergeCell ref="E110:F110"/>
    <mergeCell ref="C106:D106"/>
    <mergeCell ref="E106:F106"/>
    <mergeCell ref="C107:D107"/>
    <mergeCell ref="E107:F107"/>
    <mergeCell ref="C108:D108"/>
    <mergeCell ref="E108:F108"/>
    <mergeCell ref="C103:D103"/>
    <mergeCell ref="E103:F103"/>
    <mergeCell ref="E93:F93"/>
    <mergeCell ref="C94:D94"/>
    <mergeCell ref="E94:F94"/>
    <mergeCell ref="C90:D90"/>
    <mergeCell ref="E90:F90"/>
    <mergeCell ref="C91:D91"/>
    <mergeCell ref="E91:F91"/>
    <mergeCell ref="C92:D92"/>
    <mergeCell ref="C50:D50"/>
    <mergeCell ref="E50:F50"/>
    <mergeCell ref="C51:D51"/>
    <mergeCell ref="E51:F51"/>
    <mergeCell ref="C52:D52"/>
    <mergeCell ref="E52:F52"/>
    <mergeCell ref="C56:D56"/>
    <mergeCell ref="E56:F56"/>
    <mergeCell ref="C57:D57"/>
    <mergeCell ref="E57:F57"/>
    <mergeCell ref="C53:D53"/>
    <mergeCell ref="E53:F53"/>
    <mergeCell ref="C54:D54"/>
    <mergeCell ref="E54:F54"/>
    <mergeCell ref="C39:D39"/>
    <mergeCell ref="E39:F39"/>
    <mergeCell ref="B43:H43"/>
    <mergeCell ref="C99:D99"/>
    <mergeCell ref="E99:F99"/>
    <mergeCell ref="C49:D49"/>
    <mergeCell ref="E49:F49"/>
    <mergeCell ref="C98:D98"/>
    <mergeCell ref="E98:F98"/>
    <mergeCell ref="C40:D40"/>
    <mergeCell ref="E40:F40"/>
    <mergeCell ref="C41:D41"/>
    <mergeCell ref="E41:F41"/>
    <mergeCell ref="C55:D55"/>
    <mergeCell ref="E55:F55"/>
    <mergeCell ref="E96:F96"/>
    <mergeCell ref="C88:D88"/>
    <mergeCell ref="E88:F88"/>
    <mergeCell ref="B75:H75"/>
    <mergeCell ref="B77:H77"/>
    <mergeCell ref="C47:D47"/>
    <mergeCell ref="E47:F47"/>
    <mergeCell ref="C48:D48"/>
    <mergeCell ref="E48:F48"/>
    <mergeCell ref="C89:D89"/>
    <mergeCell ref="E89:F89"/>
    <mergeCell ref="E86:F86"/>
    <mergeCell ref="C87:D87"/>
    <mergeCell ref="E87:F87"/>
    <mergeCell ref="C114:D114"/>
    <mergeCell ref="E114:F114"/>
    <mergeCell ref="C102:D102"/>
    <mergeCell ref="E102:F102"/>
    <mergeCell ref="C104:D104"/>
    <mergeCell ref="E104:F104"/>
    <mergeCell ref="C105:D105"/>
    <mergeCell ref="E105:F105"/>
    <mergeCell ref="C95:D95"/>
    <mergeCell ref="E95:F95"/>
    <mergeCell ref="C97:D97"/>
    <mergeCell ref="E97:F97"/>
    <mergeCell ref="C96:D96"/>
    <mergeCell ref="C101:D101"/>
    <mergeCell ref="E101:F101"/>
    <mergeCell ref="C100:D100"/>
    <mergeCell ref="E100:F100"/>
    <mergeCell ref="E92:F92"/>
    <mergeCell ref="C86:D86"/>
    <mergeCell ref="C21:D21"/>
    <mergeCell ref="E21:F21"/>
    <mergeCell ref="C22:D22"/>
    <mergeCell ref="E22:F22"/>
    <mergeCell ref="C23:D23"/>
    <mergeCell ref="E23:F23"/>
    <mergeCell ref="B59:H59"/>
    <mergeCell ref="B61:H61"/>
    <mergeCell ref="B63:H63"/>
    <mergeCell ref="C24:D24"/>
    <mergeCell ref="E24:F24"/>
    <mergeCell ref="E30:F30"/>
    <mergeCell ref="C29:D29"/>
    <mergeCell ref="E29:F29"/>
    <mergeCell ref="C28:D28"/>
    <mergeCell ref="E28:F28"/>
    <mergeCell ref="C27:D27"/>
    <mergeCell ref="E27:F27"/>
    <mergeCell ref="C26:D26"/>
    <mergeCell ref="E26:F26"/>
    <mergeCell ref="C37:D37"/>
    <mergeCell ref="E37:F37"/>
    <mergeCell ref="C38:D38"/>
    <mergeCell ref="E38:F38"/>
    <mergeCell ref="C119:D119"/>
    <mergeCell ref="E119:F119"/>
    <mergeCell ref="C120:D120"/>
    <mergeCell ref="E120:F120"/>
    <mergeCell ref="C118:D118"/>
    <mergeCell ref="E118:F118"/>
    <mergeCell ref="C117:D117"/>
    <mergeCell ref="E117:F117"/>
    <mergeCell ref="C115:D115"/>
    <mergeCell ref="E115:F115"/>
    <mergeCell ref="C116:D116"/>
    <mergeCell ref="E116:F116"/>
    <mergeCell ref="B2:H2"/>
    <mergeCell ref="B4:H5"/>
    <mergeCell ref="B6:H6"/>
    <mergeCell ref="B7:H7"/>
    <mergeCell ref="C85:D85"/>
    <mergeCell ref="E85:F85"/>
    <mergeCell ref="B9:H9"/>
    <mergeCell ref="B11:H11"/>
    <mergeCell ref="B45:H45"/>
    <mergeCell ref="B15:H15"/>
    <mergeCell ref="B17:H17"/>
    <mergeCell ref="B13:H13"/>
    <mergeCell ref="B19:H19"/>
    <mergeCell ref="B14:H14"/>
    <mergeCell ref="B35:H35"/>
    <mergeCell ref="C25:D25"/>
    <mergeCell ref="E25:F25"/>
    <mergeCell ref="C31:D31"/>
    <mergeCell ref="E31:F31"/>
    <mergeCell ref="C32:D32"/>
    <mergeCell ref="E32:F32"/>
    <mergeCell ref="C33:D33"/>
    <mergeCell ref="E33:F33"/>
    <mergeCell ref="C30:D30"/>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AE49"/>
  <sheetViews>
    <sheetView showGridLines="0" topLeftCell="A6" zoomScale="70" zoomScaleNormal="70" workbookViewId="0">
      <selection activeCell="C9" sqref="C9"/>
    </sheetView>
  </sheetViews>
  <sheetFormatPr baseColWidth="10" defaultColWidth="11.42578125" defaultRowHeight="14.25" x14ac:dyDescent="0.25"/>
  <cols>
    <col min="1" max="1" width="21.42578125" style="10" customWidth="1"/>
    <col min="2" max="2" width="34" style="10" customWidth="1"/>
    <col min="3" max="3" width="26" style="10" customWidth="1"/>
    <col min="4" max="4" width="28.42578125" style="10" customWidth="1"/>
    <col min="5" max="5" width="35" style="10" customWidth="1"/>
    <col min="6" max="6" width="24.5703125" style="10" customWidth="1"/>
    <col min="7" max="7" width="30.85546875" style="10" customWidth="1"/>
    <col min="8" max="8" width="30" style="10" hidden="1" customWidth="1"/>
    <col min="9" max="9" width="26.28515625" style="10" customWidth="1"/>
    <col min="10" max="29" width="11.42578125" style="10" customWidth="1"/>
    <col min="30" max="30" width="8.140625" style="10" customWidth="1"/>
    <col min="31" max="35" width="32.28515625" style="10" customWidth="1"/>
    <col min="36" max="16377" width="11.42578125" style="10"/>
    <col min="16378" max="16384" width="25.42578125" style="10" customWidth="1"/>
  </cols>
  <sheetData>
    <row r="1" spans="1:9" s="9" customFormat="1" ht="11.25" customHeight="1" x14ac:dyDescent="0.2">
      <c r="A1" s="222"/>
      <c r="B1" s="222"/>
      <c r="C1" s="223"/>
      <c r="D1" s="224"/>
      <c r="G1" s="163"/>
      <c r="H1" s="163"/>
      <c r="I1" s="163"/>
    </row>
    <row r="2" spans="1:9" ht="27" customHeight="1" x14ac:dyDescent="0.25">
      <c r="A2" s="19" t="s">
        <v>150</v>
      </c>
      <c r="B2" s="401" t="s">
        <v>301</v>
      </c>
      <c r="C2" s="401"/>
      <c r="D2" s="402"/>
      <c r="E2" s="402"/>
      <c r="F2" s="149"/>
      <c r="G2" s="147"/>
    </row>
    <row r="3" spans="1:9" ht="15" x14ac:dyDescent="0.25">
      <c r="A3" s="217"/>
      <c r="B3" s="219"/>
      <c r="C3" s="219"/>
      <c r="D3" s="220"/>
      <c r="E3" s="221"/>
      <c r="F3" s="218"/>
      <c r="G3" s="221"/>
    </row>
    <row r="4" spans="1:9" ht="21" customHeight="1" x14ac:dyDescent="0.25">
      <c r="A4" s="400" t="s">
        <v>213</v>
      </c>
      <c r="B4" s="400" t="s">
        <v>75</v>
      </c>
      <c r="C4" s="400" t="s">
        <v>133</v>
      </c>
      <c r="D4" s="400" t="s">
        <v>132</v>
      </c>
      <c r="E4" s="400" t="s">
        <v>47</v>
      </c>
      <c r="F4" s="400" t="s">
        <v>48</v>
      </c>
      <c r="G4" s="400"/>
    </row>
    <row r="5" spans="1:9" ht="57" customHeight="1" x14ac:dyDescent="0.25">
      <c r="A5" s="400"/>
      <c r="B5" s="400"/>
      <c r="C5" s="400"/>
      <c r="D5" s="400"/>
      <c r="E5" s="400"/>
      <c r="F5" s="144" t="s">
        <v>8</v>
      </c>
      <c r="G5" s="144" t="s">
        <v>159</v>
      </c>
      <c r="H5" s="144" t="s">
        <v>160</v>
      </c>
      <c r="I5" s="144" t="s">
        <v>158</v>
      </c>
    </row>
    <row r="6" spans="1:9" s="11" customFormat="1" ht="120.75" customHeight="1" x14ac:dyDescent="0.25">
      <c r="A6" s="2" t="s">
        <v>11</v>
      </c>
      <c r="B6" s="2" t="s">
        <v>136</v>
      </c>
      <c r="C6" s="2" t="s">
        <v>277</v>
      </c>
      <c r="D6" s="2" t="s">
        <v>278</v>
      </c>
      <c r="E6" s="317" t="str">
        <f>+CONCATENATE(B6," ",C6," ",D6)</f>
        <v>Posibilidad de pérdida Económica y Reputacional por incumplimiento en los procesos de selección y contratación determinados por la entidad debido al desconocimiento de la persona que realiza el proceso de selección y contratación.</v>
      </c>
      <c r="F6" s="2" t="s">
        <v>151</v>
      </c>
      <c r="G6" s="2"/>
      <c r="H6" s="318" t="str">
        <f>+IF(F6='11 FORMULAS'!$B$4,'11 FORMULAS'!$C$4,IF(F6='11 FORMULAS'!$B$6,'11 FORMULAS'!$C$6,IF(F6='11 FORMULAS'!$B$8,'11 FORMULAS'!$C$8,IF(F6='11 FORMULAS'!$B$10,'11 FORMULAS'!$C$10,""))))</f>
        <v>Procesos</v>
      </c>
      <c r="I6" s="318" t="str">
        <f>+G6&amp;H6</f>
        <v>Procesos</v>
      </c>
    </row>
    <row r="7" spans="1:9" s="11" customFormat="1" ht="135" customHeight="1" x14ac:dyDescent="0.25">
      <c r="A7" s="2" t="s">
        <v>12</v>
      </c>
      <c r="B7" s="2" t="s">
        <v>135</v>
      </c>
      <c r="C7" s="2" t="s">
        <v>291</v>
      </c>
      <c r="D7" s="2" t="s">
        <v>294</v>
      </c>
      <c r="E7" s="317" t="str">
        <f t="shared" ref="E7:E25" si="0">+CONCATENATE(B7," ",C7," ",D7)</f>
        <v>Posibilidad de pérdida Reputacional por implementación inadecuada del plan de capacitación, formación y bienestar del personal debido a la falta de reporte de necesidades de capacitación, formación y bienestar del personal por parte de las demás dependencias.</v>
      </c>
      <c r="F7" s="2" t="s">
        <v>151</v>
      </c>
      <c r="G7" s="2"/>
      <c r="H7" s="318" t="str">
        <f>+IF(F7='11 FORMULAS'!$B$4,'11 FORMULAS'!$C$4,IF(F7='11 FORMULAS'!$B$6,'11 FORMULAS'!$C$6,IF(F7='11 FORMULAS'!$B$8,'11 FORMULAS'!$C$8,IF(F7='11 FORMULAS'!$B$10,'11 FORMULAS'!$C$10,""))))</f>
        <v>Procesos</v>
      </c>
      <c r="I7" s="318" t="str">
        <f t="shared" ref="I7:I25" si="1">+G7&amp;H7</f>
        <v>Procesos</v>
      </c>
    </row>
    <row r="8" spans="1:9" ht="113.25" customHeight="1" x14ac:dyDescent="0.25">
      <c r="A8" s="2" t="s">
        <v>13</v>
      </c>
      <c r="B8" s="2" t="s">
        <v>136</v>
      </c>
      <c r="C8" s="2" t="s">
        <v>292</v>
      </c>
      <c r="D8" s="2" t="s">
        <v>293</v>
      </c>
      <c r="E8" s="317" t="str">
        <f t="shared" si="0"/>
        <v>Posibilidad de pérdida Económica y Reputacional por pérdida de información relacionada con historias laborales, nómina, bienestar y capacitaciones de la entidad debido a la deficiente conservación y preservación de dichos documentos.</v>
      </c>
      <c r="F8" s="2" t="s">
        <v>151</v>
      </c>
      <c r="G8" s="2"/>
      <c r="H8" s="318" t="str">
        <f>+IF(F8='11 FORMULAS'!$B$4,'11 FORMULAS'!$C$4,IF(F8='11 FORMULAS'!$B$6,'11 FORMULAS'!$C$6,IF(F8='11 FORMULAS'!$B$8,'11 FORMULAS'!$C$8,IF(F8='11 FORMULAS'!$B$10,'11 FORMULAS'!$C$10,""))))</f>
        <v>Procesos</v>
      </c>
      <c r="I8" s="318" t="str">
        <f t="shared" si="1"/>
        <v>Procesos</v>
      </c>
    </row>
    <row r="9" spans="1:9" ht="102" customHeight="1" x14ac:dyDescent="0.25">
      <c r="A9" s="2" t="s">
        <v>14</v>
      </c>
      <c r="B9" s="2" t="s">
        <v>136</v>
      </c>
      <c r="C9" s="2" t="s">
        <v>304</v>
      </c>
      <c r="D9" s="2" t="s">
        <v>295</v>
      </c>
      <c r="E9" s="333" t="str">
        <f>+CONCATENATE(B9," ",C9," ",D9)</f>
        <v>Posibilidad de pérdida Económica y Reputacional por incumplimiento al esquema de trabajo de conflicto de intereses debido a la eventual inobservancia de lo establecido en la Ley 2013 de 2019.</v>
      </c>
      <c r="F9" s="2" t="s">
        <v>151</v>
      </c>
      <c r="G9" s="2"/>
      <c r="H9" s="318" t="str">
        <f>+IF(F9='11 FORMULAS'!$B$4,'11 FORMULAS'!$C$4,IF(F9='11 FORMULAS'!$B$6,'11 FORMULAS'!$C$6,IF(F9='11 FORMULAS'!$B$8,'11 FORMULAS'!$C$8,IF(F9='11 FORMULAS'!$B$10,'11 FORMULAS'!$C$10,""))))</f>
        <v>Procesos</v>
      </c>
      <c r="I9" s="318" t="str">
        <f t="shared" si="1"/>
        <v>Procesos</v>
      </c>
    </row>
    <row r="10" spans="1:9" ht="99" customHeight="1" x14ac:dyDescent="0.25">
      <c r="A10" s="2" t="s">
        <v>15</v>
      </c>
      <c r="B10" s="2" t="s">
        <v>136</v>
      </c>
      <c r="C10" s="2" t="s">
        <v>303</v>
      </c>
      <c r="D10" s="2" t="s">
        <v>279</v>
      </c>
      <c r="E10" s="317" t="str">
        <f t="shared" si="0"/>
        <v>Posibilidad de pérdida Económica y Reputacional por la fuga de conocimiento institucional debido al retiro del personal de la entidad por cualquier motivo.</v>
      </c>
      <c r="F10" s="2" t="s">
        <v>151</v>
      </c>
      <c r="G10" s="2"/>
      <c r="H10" s="318" t="str">
        <f>+IF(F10='11 FORMULAS'!$B$4,'11 FORMULAS'!$C$4,IF(F10='11 FORMULAS'!$B$6,'11 FORMULAS'!$C$6,IF(F10='11 FORMULAS'!$B$8,'11 FORMULAS'!$C$8,IF(F10='11 FORMULAS'!$B$10,'11 FORMULAS'!$C$10,""))))</f>
        <v>Procesos</v>
      </c>
      <c r="I10" s="318" t="str">
        <f t="shared" si="1"/>
        <v>Procesos</v>
      </c>
    </row>
    <row r="11" spans="1:9" ht="92.25" customHeight="1" x14ac:dyDescent="0.25">
      <c r="A11" s="2" t="s">
        <v>16</v>
      </c>
      <c r="B11" s="2"/>
      <c r="C11" s="2"/>
      <c r="D11" s="2"/>
      <c r="E11" s="317" t="str">
        <f t="shared" si="0"/>
        <v xml:space="preserve">  </v>
      </c>
      <c r="F11" s="2"/>
      <c r="G11" s="2"/>
      <c r="H11" s="318" t="str">
        <f>+IF(F11='11 FORMULAS'!$B$4,'11 FORMULAS'!$C$4,IF(F11='11 FORMULAS'!$B$6,'11 FORMULAS'!$C$6,IF(F11='11 FORMULAS'!$B$8,'11 FORMULAS'!$C$8,IF(F11='11 FORMULAS'!$B$10,'11 FORMULAS'!$C$10,""))))</f>
        <v/>
      </c>
      <c r="I11" s="318" t="str">
        <f t="shared" si="1"/>
        <v/>
      </c>
    </row>
    <row r="12" spans="1:9" ht="84" customHeight="1" x14ac:dyDescent="0.25">
      <c r="A12" s="2" t="s">
        <v>17</v>
      </c>
      <c r="B12" s="2"/>
      <c r="C12" s="2"/>
      <c r="D12" s="2"/>
      <c r="E12" s="317" t="str">
        <f t="shared" si="0"/>
        <v xml:space="preserve">  </v>
      </c>
      <c r="F12" s="2"/>
      <c r="G12" s="2"/>
      <c r="H12" s="318" t="str">
        <f>+IF(F12='11 FORMULAS'!$B$4,'11 FORMULAS'!$C$4,IF(F12='11 FORMULAS'!$B$6,'11 FORMULAS'!$C$6,IF(F12='11 FORMULAS'!$B$8,'11 FORMULAS'!$C$8,IF(F12='11 FORMULAS'!$B$10,'11 FORMULAS'!$C$10,""))))</f>
        <v/>
      </c>
      <c r="I12" s="318" t="str">
        <f t="shared" si="1"/>
        <v/>
      </c>
    </row>
    <row r="13" spans="1:9" ht="35.1" customHeight="1" x14ac:dyDescent="0.25">
      <c r="A13" s="2" t="s">
        <v>18</v>
      </c>
      <c r="B13" s="2"/>
      <c r="C13" s="2"/>
      <c r="D13" s="2"/>
      <c r="E13" s="148" t="str">
        <f t="shared" si="0"/>
        <v xml:space="preserve">  </v>
      </c>
      <c r="F13" s="3"/>
      <c r="G13" s="3"/>
      <c r="H13" s="164" t="str">
        <f>+IF(F13='11 FORMULAS'!$B$4,'11 FORMULAS'!$C$4,IF(F13='11 FORMULAS'!$B$6,'11 FORMULAS'!$C$6,IF(F13='11 FORMULAS'!$B$8,'11 FORMULAS'!$C$8,IF(F13='11 FORMULAS'!$B$10,'11 FORMULAS'!$C$10,""))))</f>
        <v/>
      </c>
      <c r="I13" s="164" t="str">
        <f t="shared" si="1"/>
        <v/>
      </c>
    </row>
    <row r="14" spans="1:9" s="12" customFormat="1" ht="35.1" customHeight="1" x14ac:dyDescent="0.25">
      <c r="A14" s="2" t="s">
        <v>19</v>
      </c>
      <c r="B14" s="2"/>
      <c r="C14" s="2"/>
      <c r="D14" s="2"/>
      <c r="E14" s="148" t="str">
        <f t="shared" si="0"/>
        <v xml:space="preserve">  </v>
      </c>
      <c r="F14" s="3"/>
      <c r="G14" s="3"/>
      <c r="H14" s="164" t="str">
        <f>+IF(F14='11 FORMULAS'!$B$4,'11 FORMULAS'!$C$4,IF(F14='11 FORMULAS'!$B$6,'11 FORMULAS'!$C$6,IF(F14='11 FORMULAS'!$B$8,'11 FORMULAS'!$C$8,IF(F14='11 FORMULAS'!$B$10,'11 FORMULAS'!$C$10,""))))</f>
        <v/>
      </c>
      <c r="I14" s="164" t="str">
        <f t="shared" si="1"/>
        <v/>
      </c>
    </row>
    <row r="15" spans="1:9" s="12" customFormat="1" ht="35.1" customHeight="1" x14ac:dyDescent="0.25">
      <c r="A15" s="2" t="s">
        <v>31</v>
      </c>
      <c r="B15" s="2"/>
      <c r="C15" s="2"/>
      <c r="D15" s="2"/>
      <c r="E15" s="148" t="str">
        <f t="shared" si="0"/>
        <v xml:space="preserve">  </v>
      </c>
      <c r="F15" s="3"/>
      <c r="G15" s="3"/>
      <c r="H15" s="164" t="str">
        <f>+IF(F15='11 FORMULAS'!$B$4,'11 FORMULAS'!$C$4,IF(F15='11 FORMULAS'!$B$6,'11 FORMULAS'!$C$6,IF(F15='11 FORMULAS'!$B$8,'11 FORMULAS'!$C$8,IF(F15='11 FORMULAS'!$B$10,'11 FORMULAS'!$C$10,""))))</f>
        <v/>
      </c>
      <c r="I15" s="164" t="str">
        <f t="shared" si="1"/>
        <v/>
      </c>
    </row>
    <row r="16" spans="1:9" s="12" customFormat="1" ht="35.1" customHeight="1" x14ac:dyDescent="0.25">
      <c r="A16" s="2" t="s">
        <v>32</v>
      </c>
      <c r="B16" s="2"/>
      <c r="C16" s="2"/>
      <c r="D16" s="2"/>
      <c r="E16" s="148" t="str">
        <f t="shared" si="0"/>
        <v xml:space="preserve">  </v>
      </c>
      <c r="F16" s="3"/>
      <c r="G16" s="3"/>
      <c r="H16" s="164" t="str">
        <f>+IF(F16='11 FORMULAS'!$B$4,'11 FORMULAS'!$C$4,IF(F16='11 FORMULAS'!$B$6,'11 FORMULAS'!$C$6,IF(F16='11 FORMULAS'!$B$8,'11 FORMULAS'!$C$8,IF(F16='11 FORMULAS'!$B$10,'11 FORMULAS'!$C$10,""))))</f>
        <v/>
      </c>
      <c r="I16" s="164" t="str">
        <f t="shared" si="1"/>
        <v/>
      </c>
    </row>
    <row r="17" spans="1:9" s="12" customFormat="1" ht="35.1" customHeight="1" x14ac:dyDescent="0.25">
      <c r="A17" s="2" t="s">
        <v>33</v>
      </c>
      <c r="B17" s="2"/>
      <c r="C17" s="2"/>
      <c r="D17" s="2"/>
      <c r="E17" s="148" t="str">
        <f t="shared" si="0"/>
        <v xml:space="preserve">  </v>
      </c>
      <c r="F17" s="3"/>
      <c r="G17" s="3"/>
      <c r="H17" s="164" t="str">
        <f>+IF(F17='11 FORMULAS'!$B$4,'11 FORMULAS'!$C$4,IF(F17='11 FORMULAS'!$B$6,'11 FORMULAS'!$C$6,IF(F17='11 FORMULAS'!$B$8,'11 FORMULAS'!$C$8,IF(F17='11 FORMULAS'!$B$10,'11 FORMULAS'!$C$10,""))))</f>
        <v/>
      </c>
      <c r="I17" s="164" t="str">
        <f t="shared" si="1"/>
        <v/>
      </c>
    </row>
    <row r="18" spans="1:9" s="12" customFormat="1" ht="35.1" customHeight="1" x14ac:dyDescent="0.25">
      <c r="A18" s="2" t="s">
        <v>34</v>
      </c>
      <c r="B18" s="2"/>
      <c r="C18" s="2"/>
      <c r="D18" s="2"/>
      <c r="E18" s="148" t="str">
        <f t="shared" si="0"/>
        <v xml:space="preserve">  </v>
      </c>
      <c r="F18" s="3"/>
      <c r="G18" s="3"/>
      <c r="H18" s="164" t="str">
        <f>+IF(F18='11 FORMULAS'!$B$4,'11 FORMULAS'!$C$4,IF(F18='11 FORMULAS'!$B$6,'11 FORMULAS'!$C$6,IF(F18='11 FORMULAS'!$B$8,'11 FORMULAS'!$C$8,IF(F18='11 FORMULAS'!$B$10,'11 FORMULAS'!$C$10,""))))</f>
        <v/>
      </c>
      <c r="I18" s="164" t="str">
        <f t="shared" si="1"/>
        <v/>
      </c>
    </row>
    <row r="19" spans="1:9" s="12" customFormat="1" ht="35.1" customHeight="1" x14ac:dyDescent="0.25">
      <c r="A19" s="2" t="s">
        <v>35</v>
      </c>
      <c r="B19" s="2"/>
      <c r="C19" s="2"/>
      <c r="D19" s="2"/>
      <c r="E19" s="148" t="str">
        <f t="shared" si="0"/>
        <v xml:space="preserve">  </v>
      </c>
      <c r="F19" s="3"/>
      <c r="G19" s="3"/>
      <c r="H19" s="164" t="str">
        <f>+IF(F19='11 FORMULAS'!$B$4,'11 FORMULAS'!$C$4,IF(F19='11 FORMULAS'!$B$6,'11 FORMULAS'!$C$6,IF(F19='11 FORMULAS'!$B$8,'11 FORMULAS'!$C$8,IF(F19='11 FORMULAS'!$B$10,'11 FORMULAS'!$C$10,""))))</f>
        <v/>
      </c>
      <c r="I19" s="164" t="str">
        <f t="shared" si="1"/>
        <v/>
      </c>
    </row>
    <row r="20" spans="1:9" s="12" customFormat="1" ht="35.1" customHeight="1" x14ac:dyDescent="0.25">
      <c r="A20" s="2" t="s">
        <v>36</v>
      </c>
      <c r="B20" s="2"/>
      <c r="C20" s="2"/>
      <c r="D20" s="2"/>
      <c r="E20" s="148" t="str">
        <f t="shared" si="0"/>
        <v xml:space="preserve">  </v>
      </c>
      <c r="F20" s="3"/>
      <c r="G20" s="3"/>
      <c r="H20" s="164" t="str">
        <f>+IF(F20='11 FORMULAS'!$B$4,'11 FORMULAS'!$C$4,IF(F20='11 FORMULAS'!$B$6,'11 FORMULAS'!$C$6,IF(F20='11 FORMULAS'!$B$8,'11 FORMULAS'!$C$8,IF(F20='11 FORMULAS'!$B$10,'11 FORMULAS'!$C$10,""))))</f>
        <v/>
      </c>
      <c r="I20" s="164" t="str">
        <f t="shared" si="1"/>
        <v/>
      </c>
    </row>
    <row r="21" spans="1:9" s="12" customFormat="1" ht="35.1" customHeight="1" x14ac:dyDescent="0.25">
      <c r="A21" s="2" t="s">
        <v>37</v>
      </c>
      <c r="B21" s="2"/>
      <c r="C21" s="2"/>
      <c r="D21" s="2"/>
      <c r="E21" s="148" t="str">
        <f t="shared" si="0"/>
        <v xml:space="preserve">  </v>
      </c>
      <c r="F21" s="3"/>
      <c r="G21" s="3"/>
      <c r="H21" s="164" t="str">
        <f>+IF(F21='11 FORMULAS'!$B$4,'11 FORMULAS'!$C$4,IF(F21='11 FORMULAS'!$B$6,'11 FORMULAS'!$C$6,IF(F21='11 FORMULAS'!$B$8,'11 FORMULAS'!$C$8,IF(F21='11 FORMULAS'!$B$10,'11 FORMULAS'!$C$10,""))))</f>
        <v/>
      </c>
      <c r="I21" s="164" t="str">
        <f t="shared" si="1"/>
        <v/>
      </c>
    </row>
    <row r="22" spans="1:9" s="12" customFormat="1" ht="35.1" customHeight="1" x14ac:dyDescent="0.25">
      <c r="A22" s="2" t="s">
        <v>38</v>
      </c>
      <c r="B22" s="2"/>
      <c r="C22" s="2"/>
      <c r="D22" s="2"/>
      <c r="E22" s="148" t="str">
        <f t="shared" si="0"/>
        <v xml:space="preserve">  </v>
      </c>
      <c r="F22" s="3"/>
      <c r="G22" s="3"/>
      <c r="H22" s="164" t="str">
        <f>+IF(F22='11 FORMULAS'!$B$4,'11 FORMULAS'!$C$4,IF(F22='11 FORMULAS'!$B$6,'11 FORMULAS'!$C$6,IF(F22='11 FORMULAS'!$B$8,'11 FORMULAS'!$C$8,IF(F22='11 FORMULAS'!$B$10,'11 FORMULAS'!$C$10,""))))</f>
        <v/>
      </c>
      <c r="I22" s="164" t="str">
        <f t="shared" si="1"/>
        <v/>
      </c>
    </row>
    <row r="23" spans="1:9" s="12" customFormat="1" ht="35.1" customHeight="1" x14ac:dyDescent="0.25">
      <c r="A23" s="2" t="s">
        <v>39</v>
      </c>
      <c r="B23" s="2"/>
      <c r="C23" s="2"/>
      <c r="D23" s="2"/>
      <c r="E23" s="148" t="str">
        <f t="shared" si="0"/>
        <v xml:space="preserve">  </v>
      </c>
      <c r="F23" s="3"/>
      <c r="G23" s="3"/>
      <c r="H23" s="164" t="str">
        <f>+IF(F23='11 FORMULAS'!$B$4,'11 FORMULAS'!$C$4,IF(F23='11 FORMULAS'!$B$6,'11 FORMULAS'!$C$6,IF(F23='11 FORMULAS'!$B$8,'11 FORMULAS'!$C$8,IF(F23='11 FORMULAS'!$B$10,'11 FORMULAS'!$C$10,""))))</f>
        <v/>
      </c>
      <c r="I23" s="164" t="str">
        <f t="shared" si="1"/>
        <v/>
      </c>
    </row>
    <row r="24" spans="1:9" s="12" customFormat="1" ht="35.1" customHeight="1" x14ac:dyDescent="0.25">
      <c r="A24" s="2" t="s">
        <v>40</v>
      </c>
      <c r="B24" s="2"/>
      <c r="C24" s="2"/>
      <c r="D24" s="2"/>
      <c r="E24" s="148" t="str">
        <f t="shared" si="0"/>
        <v xml:space="preserve">  </v>
      </c>
      <c r="F24" s="3"/>
      <c r="G24" s="3"/>
      <c r="H24" s="164" t="str">
        <f>+IF(F24='11 FORMULAS'!$B$4,'11 FORMULAS'!$C$4,IF(F24='11 FORMULAS'!$B$6,'11 FORMULAS'!$C$6,IF(F24='11 FORMULAS'!$B$8,'11 FORMULAS'!$C$8,IF(F24='11 FORMULAS'!$B$10,'11 FORMULAS'!$C$10,""))))</f>
        <v/>
      </c>
      <c r="I24" s="164" t="str">
        <f t="shared" si="1"/>
        <v/>
      </c>
    </row>
    <row r="25" spans="1:9" s="12" customFormat="1" ht="35.1" customHeight="1" x14ac:dyDescent="0.25">
      <c r="A25" s="2" t="s">
        <v>41</v>
      </c>
      <c r="B25" s="2"/>
      <c r="C25" s="2"/>
      <c r="D25" s="2"/>
      <c r="E25" s="148" t="str">
        <f t="shared" si="0"/>
        <v xml:space="preserve">  </v>
      </c>
      <c r="F25" s="3"/>
      <c r="G25" s="3"/>
      <c r="H25" s="164" t="str">
        <f>+IF(F25='11 FORMULAS'!$B$4,'11 FORMULAS'!$C$4,IF(F25='11 FORMULAS'!$B$6,'11 FORMULAS'!$C$6,IF(F25='11 FORMULAS'!$B$8,'11 FORMULAS'!$C$8,IF(F25='11 FORMULAS'!$B$10,'11 FORMULAS'!$C$10,""))))</f>
        <v/>
      </c>
      <c r="I25" s="164" t="str">
        <f t="shared" si="1"/>
        <v/>
      </c>
    </row>
    <row r="26" spans="1:9" s="12" customFormat="1" ht="18" x14ac:dyDescent="0.25">
      <c r="A26" s="13"/>
      <c r="B26" s="13"/>
      <c r="C26" s="13"/>
      <c r="D26" s="13"/>
      <c r="E26" s="14"/>
      <c r="F26" s="15"/>
      <c r="G26" s="15"/>
    </row>
    <row r="27" spans="1:9" x14ac:dyDescent="0.2">
      <c r="A27" s="9"/>
      <c r="B27" s="9"/>
      <c r="C27" s="9"/>
      <c r="D27" s="9"/>
      <c r="F27" s="9"/>
      <c r="G27" s="163"/>
    </row>
    <row r="28" spans="1:9" x14ac:dyDescent="0.2">
      <c r="A28" s="9"/>
      <c r="B28" s="9"/>
      <c r="C28" s="9"/>
      <c r="D28" s="9"/>
      <c r="F28" s="9"/>
      <c r="G28" s="163"/>
    </row>
    <row r="29" spans="1:9" x14ac:dyDescent="0.25">
      <c r="A29" s="16"/>
      <c r="B29" s="16"/>
      <c r="C29" s="16"/>
      <c r="D29" s="16"/>
      <c r="F29" s="16"/>
      <c r="G29" s="16"/>
    </row>
    <row r="30" spans="1:9" x14ac:dyDescent="0.2">
      <c r="A30" s="9"/>
      <c r="B30" s="9"/>
      <c r="C30" s="9"/>
      <c r="D30" s="9"/>
      <c r="F30" s="9"/>
      <c r="G30" s="163"/>
    </row>
    <row r="31" spans="1:9" x14ac:dyDescent="0.2">
      <c r="A31" s="9"/>
      <c r="B31" s="9"/>
      <c r="C31" s="9"/>
      <c r="D31" s="9"/>
      <c r="F31" s="9"/>
      <c r="G31" s="163"/>
    </row>
    <row r="32" spans="1:9" x14ac:dyDescent="0.2">
      <c r="A32" s="9"/>
      <c r="B32" s="9"/>
      <c r="C32" s="9"/>
      <c r="D32" s="9"/>
      <c r="F32" s="9"/>
      <c r="G32" s="163"/>
    </row>
    <row r="36" spans="29:31" ht="14.25" customHeight="1" x14ac:dyDescent="0.25"/>
    <row r="40" spans="29:31" ht="14.25" customHeight="1" x14ac:dyDescent="0.25">
      <c r="AC40" s="17"/>
    </row>
    <row r="41" spans="29:31" x14ac:dyDescent="0.25">
      <c r="AE41" s="17"/>
    </row>
    <row r="42" spans="29:31" x14ac:dyDescent="0.25">
      <c r="AE42" s="17"/>
    </row>
    <row r="43" spans="29:31" x14ac:dyDescent="0.25">
      <c r="AE43" s="17"/>
    </row>
    <row r="44" spans="29:31" x14ac:dyDescent="0.25">
      <c r="AE44" s="17"/>
    </row>
    <row r="45" spans="29:31" x14ac:dyDescent="0.25">
      <c r="AE45" s="17"/>
    </row>
    <row r="46" spans="29:31" x14ac:dyDescent="0.25">
      <c r="AE46" s="17"/>
    </row>
    <row r="47" spans="29:31" x14ac:dyDescent="0.25">
      <c r="AE47" s="17"/>
    </row>
    <row r="48" spans="29:31" ht="14.25" customHeight="1" x14ac:dyDescent="0.25">
      <c r="AE48" s="17"/>
    </row>
    <row r="49" spans="31:31" x14ac:dyDescent="0.25">
      <c r="AE49" s="17"/>
    </row>
  </sheetData>
  <sheetProtection formatCells="0" formatColumns="0" formatRows="0" sort="0" autoFilter="0" pivotTables="0"/>
  <mergeCells count="8">
    <mergeCell ref="A4:A5"/>
    <mergeCell ref="E4:E5"/>
    <mergeCell ref="B2:C2"/>
    <mergeCell ref="F4:G4"/>
    <mergeCell ref="B4:B5"/>
    <mergeCell ref="C4:C5"/>
    <mergeCell ref="D4:D5"/>
    <mergeCell ref="D2:E2"/>
  </mergeCells>
  <phoneticPr fontId="17" type="noConversion"/>
  <dataValidations count="2">
    <dataValidation type="list" allowBlank="1" showInputMessage="1" showErrorMessage="1" sqref="F26 F6" xr:uid="{00000000-0002-0000-0100-000000000000}">
      <formula1>Tipo</formula1>
    </dataValidation>
    <dataValidation type="list" allowBlank="1" showInputMessage="1" showErrorMessage="1" sqref="G6:G25" xr:uid="{00000000-0002-0000-0100-000001000000}">
      <formula1>INDIRECT(F6)</formula1>
    </dataValidation>
  </dataValidations>
  <printOptions horizontalCentered="1"/>
  <pageMargins left="0.31496062992125984" right="0.27559055118110237" top="0.23622047244094491" bottom="0.15748031496062992" header="0" footer="0"/>
  <pageSetup paperSize="5" scale="65" orientation="landscape" r:id="rId1"/>
  <headerFooter alignWithMargins="0"/>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100-000002000000}">
          <x14:formula1>
            <xm:f>'11 FORMULAS'!$T$3:$T$6</xm:f>
          </x14:formula1>
          <xm:sqref>B11:B25</xm:sqref>
        </x14:dataValidation>
        <x14:dataValidation type="list" allowBlank="1" showInputMessage="1" showErrorMessage="1" xr:uid="{00000000-0002-0000-0100-000003000000}">
          <x14:formula1>
            <xm:f>'11 FORMULAS'!$A$4:$A$12</xm:f>
          </x14:formula1>
          <xm:sqref>F7:F25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8"/>
  <dimension ref="A1:Y26"/>
  <sheetViews>
    <sheetView showGridLines="0" view="pageBreakPreview" zoomScale="70" zoomScaleNormal="55" zoomScaleSheetLayoutView="70" workbookViewId="0">
      <selection activeCell="G2" sqref="G2:J2"/>
    </sheetView>
  </sheetViews>
  <sheetFormatPr baseColWidth="10" defaultColWidth="14.28515625" defaultRowHeight="14.25" x14ac:dyDescent="0.25"/>
  <cols>
    <col min="1" max="1" width="23.28515625" style="10" customWidth="1"/>
    <col min="2" max="2" width="39.42578125" style="47" customWidth="1"/>
    <col min="3" max="3" width="22.5703125" style="47" customWidth="1"/>
    <col min="4" max="4" width="21.140625" style="10" customWidth="1"/>
    <col min="5" max="5" width="17" style="21" customWidth="1"/>
    <col min="6" max="6" width="18.140625" style="10" customWidth="1"/>
    <col min="7" max="7" width="18.85546875" style="21" customWidth="1"/>
    <col min="8" max="8" width="11.140625" style="21" customWidth="1"/>
    <col min="9" max="9" width="12.85546875" style="21" customWidth="1"/>
    <col min="10" max="10" width="22.7109375" style="21" customWidth="1"/>
    <col min="11" max="11" width="10.140625" style="21" customWidth="1"/>
    <col min="12" max="12" width="15" style="21" customWidth="1"/>
    <col min="13" max="13" width="16.28515625" style="206" customWidth="1"/>
    <col min="14" max="14" width="16.7109375" style="206" customWidth="1"/>
    <col min="15" max="15" width="8.5703125" style="10" customWidth="1"/>
    <col min="16" max="16" width="21.7109375" style="10" customWidth="1"/>
    <col min="17" max="17" width="32.85546875" style="10" customWidth="1"/>
    <col min="18" max="18" width="9.5703125" style="47" customWidth="1"/>
    <col min="19" max="19" width="8.85546875" style="47" customWidth="1"/>
    <col min="20" max="20" width="17.85546875" style="10" customWidth="1"/>
    <col min="21" max="21" width="5.5703125" style="10" customWidth="1"/>
    <col min="22" max="22" width="14.140625" style="10" bestFit="1" customWidth="1"/>
    <col min="23" max="23" width="14.85546875" style="10" bestFit="1" customWidth="1"/>
    <col min="24" max="24" width="24.140625" style="10" customWidth="1"/>
    <col min="25" max="25" width="54.42578125" style="10" customWidth="1"/>
    <col min="26" max="29" width="24.140625" style="10" customWidth="1"/>
    <col min="30" max="256" width="11.42578125" style="10" customWidth="1"/>
    <col min="257" max="257" width="12.7109375" style="10" customWidth="1"/>
    <col min="258" max="258" width="47" style="10" customWidth="1"/>
    <col min="259" max="259" width="35" style="10" customWidth="1"/>
    <col min="260" max="16384" width="14.28515625" style="10"/>
  </cols>
  <sheetData>
    <row r="1" spans="1:25" s="9" customFormat="1" ht="15" x14ac:dyDescent="0.2">
      <c r="A1" s="225"/>
      <c r="B1" s="22"/>
      <c r="C1" s="214"/>
      <c r="D1" s="49"/>
      <c r="E1" s="20"/>
      <c r="G1" s="226"/>
      <c r="H1" s="227"/>
      <c r="I1" s="20"/>
      <c r="J1" s="20"/>
      <c r="K1" s="20"/>
      <c r="L1" s="20"/>
      <c r="M1" s="201"/>
      <c r="N1" s="201"/>
      <c r="R1" s="171"/>
      <c r="S1" s="171"/>
    </row>
    <row r="2" spans="1:25" s="9" customFormat="1" ht="25.5" customHeight="1" x14ac:dyDescent="0.2">
      <c r="A2" s="19" t="s">
        <v>150</v>
      </c>
      <c r="B2" s="334" t="str">
        <f>+IF('2 CONTEXTO E IDENTIFICACIÓN'!$B$2="","",'2 CONTEXTO E IDENTIFICACIÓN'!$B$2)</f>
        <v>GESTIÓN DE TALENTO HUMANO</v>
      </c>
      <c r="C2" s="334"/>
      <c r="D2" s="334"/>
      <c r="E2" s="20"/>
      <c r="G2" s="213"/>
      <c r="H2" s="319"/>
      <c r="I2" s="212"/>
      <c r="J2" s="319"/>
      <c r="K2" s="20"/>
      <c r="L2" s="20"/>
      <c r="M2" s="201"/>
      <c r="N2" s="201"/>
      <c r="R2" s="171"/>
      <c r="S2" s="171"/>
    </row>
    <row r="3" spans="1:25" s="9" customFormat="1" ht="15.75" thickBot="1" x14ac:dyDescent="0.25">
      <c r="A3" s="217"/>
      <c r="B3" s="335" t="str">
        <f>+IF('2 CONTEXTO E IDENTIFICACIÓN'!$D$2="","",'2 CONTEXTO E IDENTIFICACIÓN'!$D$2)</f>
        <v/>
      </c>
      <c r="C3" s="335"/>
      <c r="D3" s="335"/>
      <c r="E3" s="23"/>
      <c r="F3" s="23"/>
      <c r="R3" s="171"/>
      <c r="S3" s="171"/>
    </row>
    <row r="4" spans="1:25" s="9" customFormat="1" ht="15.75" thickBot="1" x14ac:dyDescent="0.25">
      <c r="A4" s="217"/>
      <c r="B4" s="216"/>
      <c r="C4" s="216"/>
      <c r="D4" s="216"/>
      <c r="E4" s="23"/>
      <c r="F4" s="23"/>
      <c r="G4" s="410" t="s">
        <v>73</v>
      </c>
      <c r="H4" s="411"/>
      <c r="I4" s="411"/>
      <c r="J4" s="411"/>
      <c r="K4" s="411"/>
      <c r="L4" s="411"/>
      <c r="M4" s="411"/>
      <c r="N4" s="412"/>
      <c r="R4" s="171"/>
      <c r="S4" s="171"/>
    </row>
    <row r="5" spans="1:25" s="24" customFormat="1" ht="14.1" customHeight="1" thickBot="1" x14ac:dyDescent="0.3">
      <c r="A5" s="295"/>
      <c r="C5" s="410" t="s">
        <v>79</v>
      </c>
      <c r="D5" s="411"/>
      <c r="E5" s="411"/>
      <c r="F5" s="412"/>
      <c r="G5" s="413" t="s">
        <v>163</v>
      </c>
      <c r="H5" s="414"/>
      <c r="I5" s="415"/>
      <c r="J5" s="413" t="s">
        <v>61</v>
      </c>
      <c r="K5" s="414"/>
      <c r="L5" s="415"/>
      <c r="M5" s="413" t="s">
        <v>190</v>
      </c>
      <c r="N5" s="415"/>
      <c r="P5" s="406" t="s">
        <v>2</v>
      </c>
      <c r="Q5" s="407"/>
      <c r="R5" s="408"/>
      <c r="S5" s="408"/>
      <c r="T5" s="409"/>
      <c r="V5" s="403" t="s">
        <v>4</v>
      </c>
      <c r="W5" s="404"/>
      <c r="X5" s="404"/>
      <c r="Y5" s="405"/>
    </row>
    <row r="6" spans="1:25" s="146" customFormat="1" ht="42.75" x14ac:dyDescent="0.25">
      <c r="A6" s="296" t="s">
        <v>188</v>
      </c>
      <c r="B6" s="297" t="s">
        <v>187</v>
      </c>
      <c r="C6" s="197" t="s">
        <v>191</v>
      </c>
      <c r="D6" s="198" t="s">
        <v>50</v>
      </c>
      <c r="E6" s="199" t="s">
        <v>186</v>
      </c>
      <c r="F6" s="200" t="s">
        <v>189</v>
      </c>
      <c r="G6" s="176" t="s">
        <v>163</v>
      </c>
      <c r="H6" s="177" t="s">
        <v>254</v>
      </c>
      <c r="I6" s="180" t="s">
        <v>49</v>
      </c>
      <c r="J6" s="176" t="s">
        <v>61</v>
      </c>
      <c r="K6" s="177" t="s">
        <v>254</v>
      </c>
      <c r="L6" s="180" t="s">
        <v>49</v>
      </c>
      <c r="M6" s="176" t="s">
        <v>165</v>
      </c>
      <c r="N6" s="178" t="s">
        <v>164</v>
      </c>
      <c r="P6" s="26" t="s">
        <v>49</v>
      </c>
      <c r="Q6" s="27" t="s">
        <v>50</v>
      </c>
      <c r="R6" s="168" t="s">
        <v>162</v>
      </c>
      <c r="S6" s="168" t="s">
        <v>161</v>
      </c>
      <c r="T6" s="28" t="s">
        <v>51</v>
      </c>
      <c r="V6" s="26" t="s">
        <v>49</v>
      </c>
      <c r="W6" s="27" t="s">
        <v>60</v>
      </c>
      <c r="X6" s="27" t="s">
        <v>78</v>
      </c>
      <c r="Y6" s="28" t="s">
        <v>61</v>
      </c>
    </row>
    <row r="7" spans="1:25" ht="138.75" customHeight="1" x14ac:dyDescent="0.25">
      <c r="A7" s="29" t="str">
        <f>'2 CONTEXTO E IDENTIFICACIÓN'!A6</f>
        <v>R1</v>
      </c>
      <c r="B7" s="298" t="str">
        <f>+'2 CONTEXTO E IDENTIFICACIÓN'!E6</f>
        <v>Posibilidad de pérdida Económica y Reputacional por incumplimiento en los procesos de selección y contratación determinados por la entidad debido al desconocimiento de la persona que realiza el proceso de selección y contratación.</v>
      </c>
      <c r="C7" s="195">
        <v>18</v>
      </c>
      <c r="D7" s="172" t="str">
        <f t="shared" ref="D7:D26" si="0">+IF(C7="","",IF(C7&lt;=$S$7,$Q$7,IF(C7&lt;=$S$8,$Q$8,IF(C7&lt;=$S$9,$Q$9,IF(C7&lt;=$S$10,$Q$10,IF(C7&gt;=$R$11,$Q$11,""))))))</f>
        <v>La actividad que conlleva el riesgo se ejecuta de 3 a 24 veces por año</v>
      </c>
      <c r="E7" s="173">
        <f t="shared" ref="E7:E26" si="1">+IF(D7="","",IF(D7=$Q$7,$T$7,IF(D7=$Q$8,$T$8,IF(D7=$Q$9,$T$9,IF(D7=$Q$10,$T$10,IF(D7=$Q$11,$T$11))))))</f>
        <v>0.4</v>
      </c>
      <c r="F7" s="30" t="str">
        <f t="shared" ref="F7:F26" si="2">+IF(D7="","",IF(D7=$Q$7,$P$7,IF(D7=$Q$8,$P$8,IF(D7=$Q$9,$P$9,IF(D7=$Q$10,$P$10,IF(D7=$Q$11,$P$11))))))</f>
        <v>Baja</v>
      </c>
      <c r="G7" s="183" t="s">
        <v>80</v>
      </c>
      <c r="H7" s="175">
        <f>+IF(G7="","",IF(G7="N/A","",IF(OR(G7=$X$7,G7=$Y$7),$W$7,IF(OR(G7=$X$8,G7=$Y$8),$W$8,IF(OR(G7=$X$9,G7=$Y$9),$W$9,IF(OR(G7=$X$10,G7=$Y$10),$W$10,IF(OR(G7=$X$11,G7=$Y$11),$W$11)))))))</f>
        <v>0.2</v>
      </c>
      <c r="I7" s="181" t="str">
        <f t="shared" ref="I7:I26" si="3">+IF(G7="","",IF(G7="N/A","",IF(OR(G7=$X$7,G7=$Y$7),$V$7,IF(OR(G7=$X$8,G7=$Y$8),$V$8,IF(OR(G7=$X$9,G7=$Y$9),$V$9,IF(OR(G7=$X$10,G7=$Y$10),$V$10,IF(OR(G7=$X$11,G7=$Y$11),$V$11)))))))</f>
        <v>Leve</v>
      </c>
      <c r="J7" s="183" t="s">
        <v>65</v>
      </c>
      <c r="K7" s="175">
        <f t="shared" ref="K7:K26" si="4">+IF(J7="","",IF(J7="N/A","",IF(OR(J7=$X$7,J7=$Y$7),$W$7,IF(OR(J7=$X$8,J7=$Y$8),$W$8,IF(OR(J7=$X$9,J7=$Y$9),$W$9,IF(OR(J7=$X$10,J7=$Y$10),$W$10,IF(OR(J7=$X$11,J7=$Y$11),$W$11)))))))</f>
        <v>0.4</v>
      </c>
      <c r="L7" s="181" t="str">
        <f t="shared" ref="L7:L26" si="5">+IF(J7="","",IF(J7="N/A","",IF(OR(J7=$X$7,J7=$Y$7),$V$7,IF(OR(J7=$X$8,J7=$Y$8),$V$8,IF(OR(J7=$X$9,J7=$Y$9),$V$9,IF(OR(J7=$X$10,J7=$Y$10),$V$10,IF(OR(J7=$X$11,J7=$Y$11),$V$11)))))))</f>
        <v>Menor</v>
      </c>
      <c r="M7" s="202">
        <f>+IF(H7="",K7,IF(K7="",H7,IF(H7&gt;K7,H7,K7)))</f>
        <v>0.4</v>
      </c>
      <c r="N7" s="203" t="str">
        <f>+IF(M7="","",IF(M7=$W$7,$V$7,IF(M7=$W$8,$V$8,IF(M7=$W$9,$V$9,IF(M7=$W$10,$V$10,IF(M7=$W$11,$V$11))))))</f>
        <v>Menor</v>
      </c>
      <c r="P7" s="31" t="s">
        <v>52</v>
      </c>
      <c r="Q7" s="32" t="s">
        <v>53</v>
      </c>
      <c r="R7" s="169">
        <v>0</v>
      </c>
      <c r="S7" s="169">
        <v>2</v>
      </c>
      <c r="T7" s="33">
        <v>0.2</v>
      </c>
      <c r="V7" s="31" t="s">
        <v>62</v>
      </c>
      <c r="W7" s="34">
        <v>0.2</v>
      </c>
      <c r="X7" s="32" t="s">
        <v>80</v>
      </c>
      <c r="Y7" s="35" t="s">
        <v>63</v>
      </c>
    </row>
    <row r="8" spans="1:25" ht="105.75" customHeight="1" x14ac:dyDescent="0.25">
      <c r="A8" s="29" t="str">
        <f>'2 CONTEXTO E IDENTIFICACIÓN'!A7</f>
        <v>R2</v>
      </c>
      <c r="B8" s="298" t="str">
        <f>+'2 CONTEXTO E IDENTIFICACIÓN'!E7</f>
        <v>Posibilidad de pérdida Reputacional por implementación inadecuada del plan de capacitación, formación y bienestar del personal debido a la falta de reporte de necesidades de capacitación, formación y bienestar del personal por parte de las demás dependencias.</v>
      </c>
      <c r="C8" s="195">
        <v>1</v>
      </c>
      <c r="D8" s="172" t="str">
        <f t="shared" si="0"/>
        <v>La actividad que conlleva el riesgo se ejecuta como máximos 2 veces por año</v>
      </c>
      <c r="E8" s="173">
        <f t="shared" si="1"/>
        <v>0.2</v>
      </c>
      <c r="F8" s="30" t="str">
        <f t="shared" si="2"/>
        <v>Muy Baja</v>
      </c>
      <c r="G8" s="183" t="s">
        <v>138</v>
      </c>
      <c r="H8" s="175" t="str">
        <f t="shared" ref="H8:H26" si="6">+IF(G8="","",IF(G8="N/A","",IF(OR(G8=$X$7,G8=$Y$7),$W$7,IF(OR(G8=$X$8,G8=$Y$8),$W$8,IF(OR(G8=$X$9,G8=$Y$9),$W$9,IF(OR(G8=$X$10,G8=$Y$10),$W$10,IF(OR(G8=$X$11,G8=$Y$11),$W$11)))))))</f>
        <v/>
      </c>
      <c r="I8" s="181" t="str">
        <f t="shared" si="3"/>
        <v/>
      </c>
      <c r="J8" s="183" t="s">
        <v>67</v>
      </c>
      <c r="K8" s="175">
        <f t="shared" si="4"/>
        <v>0.6</v>
      </c>
      <c r="L8" s="181" t="str">
        <f t="shared" si="5"/>
        <v>Moderado</v>
      </c>
      <c r="M8" s="202">
        <f>+IF(H8="",K8,IF(K8="",H8,IF(H8&gt;K8,H8,K8)))</f>
        <v>0.6</v>
      </c>
      <c r="N8" s="203" t="str">
        <f t="shared" ref="N8:N26" si="7">+IF(M8="","",IF(M8=$W$7,$V$7,IF(M8=$W$8,$V$8,IF(M8=$W$9,$V$9,IF(M8=$W$10,$V$10,IF(M8=$W$11,$V$11))))))</f>
        <v>Moderado</v>
      </c>
      <c r="P8" s="36" t="s">
        <v>54</v>
      </c>
      <c r="Q8" s="37" t="s">
        <v>55</v>
      </c>
      <c r="R8" s="169">
        <v>3</v>
      </c>
      <c r="S8" s="169">
        <v>24</v>
      </c>
      <c r="T8" s="33">
        <v>0.4</v>
      </c>
      <c r="V8" s="36" t="s">
        <v>7</v>
      </c>
      <c r="W8" s="34">
        <v>0.4</v>
      </c>
      <c r="X8" s="37" t="s">
        <v>64</v>
      </c>
      <c r="Y8" s="38" t="s">
        <v>65</v>
      </c>
    </row>
    <row r="9" spans="1:25" ht="142.5" customHeight="1" x14ac:dyDescent="0.25">
      <c r="A9" s="29" t="str">
        <f>'2 CONTEXTO E IDENTIFICACIÓN'!A8</f>
        <v>R3</v>
      </c>
      <c r="B9" s="298" t="str">
        <f>+'2 CONTEXTO E IDENTIFICACIÓN'!E8</f>
        <v>Posibilidad de pérdida Económica y Reputacional por pérdida de información relacionada con historias laborales, nómina, bienestar y capacitaciones de la entidad debido a la deficiente conservación y preservación de dichos documentos.</v>
      </c>
      <c r="C9" s="195">
        <v>200</v>
      </c>
      <c r="D9" s="172" t="str">
        <f t="shared" si="0"/>
        <v>La actividad que conlleva el riesgo se ejecuta de 24 a 500 veces por año</v>
      </c>
      <c r="E9" s="173">
        <f t="shared" si="1"/>
        <v>0.6</v>
      </c>
      <c r="F9" s="30" t="str">
        <f t="shared" si="2"/>
        <v>Media</v>
      </c>
      <c r="G9" s="183" t="s">
        <v>80</v>
      </c>
      <c r="H9" s="175">
        <f t="shared" si="6"/>
        <v>0.2</v>
      </c>
      <c r="I9" s="181" t="str">
        <f t="shared" si="3"/>
        <v>Leve</v>
      </c>
      <c r="J9" s="183" t="s">
        <v>67</v>
      </c>
      <c r="K9" s="175">
        <f t="shared" si="4"/>
        <v>0.6</v>
      </c>
      <c r="L9" s="181" t="str">
        <f t="shared" si="5"/>
        <v>Moderado</v>
      </c>
      <c r="M9" s="202">
        <f t="shared" ref="M9:M26" si="8">+IF(H9="",K9,IF(K9="",H9,IF(H9&gt;K9,H9,K9)))</f>
        <v>0.6</v>
      </c>
      <c r="N9" s="203" t="str">
        <f t="shared" si="7"/>
        <v>Moderado</v>
      </c>
      <c r="P9" s="39" t="s">
        <v>56</v>
      </c>
      <c r="Q9" s="37" t="s">
        <v>57</v>
      </c>
      <c r="R9" s="169">
        <v>25</v>
      </c>
      <c r="S9" s="169">
        <v>500</v>
      </c>
      <c r="T9" s="33">
        <v>0.6</v>
      </c>
      <c r="V9" s="39" t="s">
        <v>5</v>
      </c>
      <c r="W9" s="34">
        <v>0.6</v>
      </c>
      <c r="X9" s="37" t="s">
        <v>66</v>
      </c>
      <c r="Y9" s="38" t="s">
        <v>67</v>
      </c>
    </row>
    <row r="10" spans="1:25" ht="123" customHeight="1" x14ac:dyDescent="0.25">
      <c r="A10" s="29" t="str">
        <f>'2 CONTEXTO E IDENTIFICACIÓN'!A9</f>
        <v>R4</v>
      </c>
      <c r="B10" s="298" t="str">
        <f>+'2 CONTEXTO E IDENTIFICACIÓN'!E9</f>
        <v>Posibilidad de pérdida Económica y Reputacional por incumplimiento al esquema de trabajo de conflicto de intereses debido a la eventual inobservancia de lo establecido en la Ley 2013 de 2019.</v>
      </c>
      <c r="C10" s="195">
        <v>217</v>
      </c>
      <c r="D10" s="172" t="str">
        <f t="shared" si="0"/>
        <v>La actividad que conlleva el riesgo se ejecuta de 24 a 500 veces por año</v>
      </c>
      <c r="E10" s="173">
        <f t="shared" si="1"/>
        <v>0.6</v>
      </c>
      <c r="F10" s="30" t="str">
        <f t="shared" si="2"/>
        <v>Media</v>
      </c>
      <c r="G10" s="183" t="s">
        <v>80</v>
      </c>
      <c r="H10" s="175">
        <f t="shared" si="6"/>
        <v>0.2</v>
      </c>
      <c r="I10" s="181" t="str">
        <f t="shared" si="3"/>
        <v>Leve</v>
      </c>
      <c r="J10" s="183" t="s">
        <v>72</v>
      </c>
      <c r="K10" s="175">
        <f t="shared" si="4"/>
        <v>1</v>
      </c>
      <c r="L10" s="181" t="str">
        <f t="shared" si="5"/>
        <v>Catastrófico</v>
      </c>
      <c r="M10" s="202">
        <f t="shared" si="8"/>
        <v>1</v>
      </c>
      <c r="N10" s="203" t="str">
        <f t="shared" si="7"/>
        <v>Catastrófico</v>
      </c>
      <c r="P10" s="40" t="s">
        <v>58</v>
      </c>
      <c r="Q10" s="37" t="s">
        <v>76</v>
      </c>
      <c r="R10" s="169">
        <v>5001</v>
      </c>
      <c r="S10" s="169">
        <v>5000</v>
      </c>
      <c r="T10" s="33">
        <v>0.8</v>
      </c>
      <c r="V10" s="40" t="s">
        <v>6</v>
      </c>
      <c r="W10" s="34">
        <v>0.8</v>
      </c>
      <c r="X10" s="37" t="s">
        <v>68</v>
      </c>
      <c r="Y10" s="38" t="s">
        <v>69</v>
      </c>
    </row>
    <row r="11" spans="1:25" ht="113.25" customHeight="1" x14ac:dyDescent="0.25">
      <c r="A11" s="29" t="str">
        <f>'2 CONTEXTO E IDENTIFICACIÓN'!A10</f>
        <v>R5</v>
      </c>
      <c r="B11" s="298" t="str">
        <f>+'2 CONTEXTO E IDENTIFICACIÓN'!E10</f>
        <v>Posibilidad de pérdida Económica y Reputacional por la fuga de conocimiento institucional debido al retiro del personal de la entidad por cualquier motivo.</v>
      </c>
      <c r="C11" s="195">
        <v>12</v>
      </c>
      <c r="D11" s="172" t="str">
        <f>+IF(C11="","",IF(C11&lt;=$S$7,$Q$7,IF(C11&lt;=$S$8,$Q$8,IF(C11&lt;=$S$9,$Q$9,IF(C11&lt;=$S$10,$Q$10,IF(C11&gt;=$R$11,$Q$11,""))))))</f>
        <v>La actividad que conlleva el riesgo se ejecuta de 3 a 24 veces por año</v>
      </c>
      <c r="E11" s="173">
        <f t="shared" si="1"/>
        <v>0.4</v>
      </c>
      <c r="F11" s="30" t="str">
        <f t="shared" si="2"/>
        <v>Baja</v>
      </c>
      <c r="G11" s="183" t="s">
        <v>80</v>
      </c>
      <c r="H11" s="175">
        <f t="shared" si="6"/>
        <v>0.2</v>
      </c>
      <c r="I11" s="181" t="str">
        <f t="shared" si="3"/>
        <v>Leve</v>
      </c>
      <c r="J11" s="183" t="s">
        <v>65</v>
      </c>
      <c r="K11" s="175">
        <f t="shared" si="4"/>
        <v>0.4</v>
      </c>
      <c r="L11" s="181" t="str">
        <f t="shared" si="5"/>
        <v>Menor</v>
      </c>
      <c r="M11" s="202">
        <f t="shared" si="8"/>
        <v>0.4</v>
      </c>
      <c r="N11" s="203" t="str">
        <f t="shared" si="7"/>
        <v>Menor</v>
      </c>
      <c r="P11" s="41" t="s">
        <v>59</v>
      </c>
      <c r="Q11" s="37" t="s">
        <v>77</v>
      </c>
      <c r="R11" s="169">
        <v>5001</v>
      </c>
      <c r="S11" s="169"/>
      <c r="T11" s="33">
        <v>1</v>
      </c>
      <c r="V11" s="41" t="s">
        <v>70</v>
      </c>
      <c r="W11" s="34">
        <v>1</v>
      </c>
      <c r="X11" s="37" t="s">
        <v>71</v>
      </c>
      <c r="Y11" s="38" t="s">
        <v>72</v>
      </c>
    </row>
    <row r="12" spans="1:25" ht="117.75" customHeight="1" thickBot="1" x14ac:dyDescent="0.3">
      <c r="A12" s="29" t="str">
        <f>'2 CONTEXTO E IDENTIFICACIÓN'!A11</f>
        <v>R6</v>
      </c>
      <c r="B12" s="298" t="str">
        <f>+'2 CONTEXTO E IDENTIFICACIÓN'!E11</f>
        <v xml:space="preserve">  </v>
      </c>
      <c r="C12" s="195"/>
      <c r="D12" s="172" t="str">
        <f t="shared" si="0"/>
        <v/>
      </c>
      <c r="E12" s="173" t="str">
        <f t="shared" si="1"/>
        <v/>
      </c>
      <c r="F12" s="30" t="str">
        <f t="shared" si="2"/>
        <v/>
      </c>
      <c r="G12" s="183"/>
      <c r="H12" s="175" t="str">
        <f t="shared" si="6"/>
        <v/>
      </c>
      <c r="I12" s="181" t="str">
        <f t="shared" si="3"/>
        <v/>
      </c>
      <c r="J12" s="183"/>
      <c r="K12" s="175" t="str">
        <f t="shared" si="4"/>
        <v/>
      </c>
      <c r="L12" s="181" t="str">
        <f t="shared" si="5"/>
        <v/>
      </c>
      <c r="M12" s="202" t="str">
        <f t="shared" si="8"/>
        <v/>
      </c>
      <c r="N12" s="203" t="str">
        <f t="shared" si="7"/>
        <v/>
      </c>
      <c r="P12" s="42"/>
      <c r="Q12" s="43"/>
      <c r="R12" s="170"/>
      <c r="S12" s="170"/>
      <c r="T12" s="44"/>
      <c r="V12" s="42"/>
      <c r="W12" s="43"/>
      <c r="X12" s="43" t="s">
        <v>138</v>
      </c>
      <c r="Y12" s="44" t="s">
        <v>138</v>
      </c>
    </row>
    <row r="13" spans="1:25" ht="102.75" customHeight="1" x14ac:dyDescent="0.25">
      <c r="A13" s="29" t="str">
        <f>'2 CONTEXTO E IDENTIFICACIÓN'!A12</f>
        <v>R7</v>
      </c>
      <c r="B13" s="298" t="str">
        <f>+'2 CONTEXTO E IDENTIFICACIÓN'!E12</f>
        <v xml:space="preserve">  </v>
      </c>
      <c r="C13" s="195"/>
      <c r="D13" s="172" t="str">
        <f t="shared" si="0"/>
        <v/>
      </c>
      <c r="E13" s="173" t="str">
        <f t="shared" si="1"/>
        <v/>
      </c>
      <c r="F13" s="30" t="str">
        <f t="shared" si="2"/>
        <v/>
      </c>
      <c r="G13" s="183"/>
      <c r="H13" s="175" t="str">
        <f t="shared" si="6"/>
        <v/>
      </c>
      <c r="I13" s="181" t="str">
        <f t="shared" si="3"/>
        <v/>
      </c>
      <c r="J13" s="183"/>
      <c r="K13" s="175" t="str">
        <f t="shared" si="4"/>
        <v/>
      </c>
      <c r="L13" s="181" t="str">
        <f t="shared" si="5"/>
        <v/>
      </c>
      <c r="M13" s="202" t="str">
        <f t="shared" si="8"/>
        <v/>
      </c>
      <c r="N13" s="203" t="str">
        <f t="shared" si="7"/>
        <v/>
      </c>
    </row>
    <row r="14" spans="1:25" ht="73.5" customHeight="1" x14ac:dyDescent="0.25">
      <c r="A14" s="29" t="str">
        <f>'2 CONTEXTO E IDENTIFICACIÓN'!A13</f>
        <v>R8</v>
      </c>
      <c r="B14" s="298" t="str">
        <f>+'2 CONTEXTO E IDENTIFICACIÓN'!E13</f>
        <v xml:space="preserve">  </v>
      </c>
      <c r="C14" s="195"/>
      <c r="D14" s="172" t="str">
        <f t="shared" si="0"/>
        <v/>
      </c>
      <c r="E14" s="173" t="str">
        <f t="shared" si="1"/>
        <v/>
      </c>
      <c r="F14" s="30" t="str">
        <f t="shared" si="2"/>
        <v/>
      </c>
      <c r="G14" s="183"/>
      <c r="H14" s="175" t="str">
        <f t="shared" si="6"/>
        <v/>
      </c>
      <c r="I14" s="181" t="str">
        <f t="shared" si="3"/>
        <v/>
      </c>
      <c r="J14" s="183"/>
      <c r="K14" s="175" t="str">
        <f t="shared" si="4"/>
        <v/>
      </c>
      <c r="L14" s="181" t="str">
        <f t="shared" si="5"/>
        <v/>
      </c>
      <c r="M14" s="202" t="str">
        <f t="shared" si="8"/>
        <v/>
      </c>
      <c r="N14" s="203" t="str">
        <f t="shared" si="7"/>
        <v/>
      </c>
    </row>
    <row r="15" spans="1:25" ht="73.5" customHeight="1" x14ac:dyDescent="0.25">
      <c r="A15" s="29" t="str">
        <f>'2 CONTEXTO E IDENTIFICACIÓN'!A14</f>
        <v>R9</v>
      </c>
      <c r="B15" s="298" t="str">
        <f>+'2 CONTEXTO E IDENTIFICACIÓN'!E14</f>
        <v xml:space="preserve">  </v>
      </c>
      <c r="C15" s="195"/>
      <c r="D15" s="172" t="str">
        <f t="shared" si="0"/>
        <v/>
      </c>
      <c r="E15" s="173" t="str">
        <f t="shared" si="1"/>
        <v/>
      </c>
      <c r="F15" s="30" t="str">
        <f t="shared" si="2"/>
        <v/>
      </c>
      <c r="G15" s="183"/>
      <c r="H15" s="175" t="str">
        <f t="shared" si="6"/>
        <v/>
      </c>
      <c r="I15" s="181" t="str">
        <f t="shared" si="3"/>
        <v/>
      </c>
      <c r="J15" s="183"/>
      <c r="K15" s="175" t="str">
        <f t="shared" si="4"/>
        <v/>
      </c>
      <c r="L15" s="181" t="str">
        <f t="shared" si="5"/>
        <v/>
      </c>
      <c r="M15" s="202" t="str">
        <f t="shared" si="8"/>
        <v/>
      </c>
      <c r="N15" s="203" t="str">
        <f t="shared" si="7"/>
        <v/>
      </c>
    </row>
    <row r="16" spans="1:25" ht="73.5" customHeight="1" x14ac:dyDescent="0.25">
      <c r="A16" s="29" t="str">
        <f>'2 CONTEXTO E IDENTIFICACIÓN'!A15</f>
        <v>R10</v>
      </c>
      <c r="B16" s="298" t="str">
        <f>+'2 CONTEXTO E IDENTIFICACIÓN'!E15</f>
        <v xml:space="preserve">  </v>
      </c>
      <c r="C16" s="195"/>
      <c r="D16" s="172" t="str">
        <f t="shared" si="0"/>
        <v/>
      </c>
      <c r="E16" s="173" t="str">
        <f t="shared" si="1"/>
        <v/>
      </c>
      <c r="F16" s="30" t="str">
        <f t="shared" si="2"/>
        <v/>
      </c>
      <c r="G16" s="183"/>
      <c r="H16" s="175" t="str">
        <f t="shared" si="6"/>
        <v/>
      </c>
      <c r="I16" s="181" t="str">
        <f t="shared" si="3"/>
        <v/>
      </c>
      <c r="J16" s="183"/>
      <c r="K16" s="175" t="str">
        <f t="shared" si="4"/>
        <v/>
      </c>
      <c r="L16" s="181" t="str">
        <f t="shared" si="5"/>
        <v/>
      </c>
      <c r="M16" s="202" t="str">
        <f t="shared" si="8"/>
        <v/>
      </c>
      <c r="N16" s="203" t="str">
        <f t="shared" si="7"/>
        <v/>
      </c>
    </row>
    <row r="17" spans="1:14" ht="73.5" customHeight="1" x14ac:dyDescent="0.25">
      <c r="A17" s="29" t="str">
        <f>'2 CONTEXTO E IDENTIFICACIÓN'!A16</f>
        <v>R11</v>
      </c>
      <c r="B17" s="298" t="str">
        <f>+'2 CONTEXTO E IDENTIFICACIÓN'!E16</f>
        <v xml:space="preserve">  </v>
      </c>
      <c r="C17" s="195"/>
      <c r="D17" s="172" t="str">
        <f t="shared" si="0"/>
        <v/>
      </c>
      <c r="E17" s="173" t="str">
        <f t="shared" si="1"/>
        <v/>
      </c>
      <c r="F17" s="30" t="str">
        <f t="shared" si="2"/>
        <v/>
      </c>
      <c r="G17" s="183"/>
      <c r="H17" s="175" t="str">
        <f t="shared" si="6"/>
        <v/>
      </c>
      <c r="I17" s="181" t="str">
        <f t="shared" si="3"/>
        <v/>
      </c>
      <c r="J17" s="183"/>
      <c r="K17" s="175" t="str">
        <f t="shared" si="4"/>
        <v/>
      </c>
      <c r="L17" s="181" t="str">
        <f t="shared" si="5"/>
        <v/>
      </c>
      <c r="M17" s="202" t="str">
        <f t="shared" si="8"/>
        <v/>
      </c>
      <c r="N17" s="203" t="str">
        <f t="shared" si="7"/>
        <v/>
      </c>
    </row>
    <row r="18" spans="1:14" ht="73.5" customHeight="1" x14ac:dyDescent="0.25">
      <c r="A18" s="29" t="str">
        <f>'2 CONTEXTO E IDENTIFICACIÓN'!A17</f>
        <v>R12</v>
      </c>
      <c r="B18" s="298" t="str">
        <f>+'2 CONTEXTO E IDENTIFICACIÓN'!E17</f>
        <v xml:space="preserve">  </v>
      </c>
      <c r="C18" s="195"/>
      <c r="D18" s="172" t="str">
        <f t="shared" si="0"/>
        <v/>
      </c>
      <c r="E18" s="173" t="str">
        <f t="shared" si="1"/>
        <v/>
      </c>
      <c r="F18" s="30" t="str">
        <f t="shared" si="2"/>
        <v/>
      </c>
      <c r="G18" s="183"/>
      <c r="H18" s="175" t="str">
        <f t="shared" si="6"/>
        <v/>
      </c>
      <c r="I18" s="181" t="str">
        <f t="shared" si="3"/>
        <v/>
      </c>
      <c r="J18" s="183"/>
      <c r="K18" s="175" t="str">
        <f t="shared" si="4"/>
        <v/>
      </c>
      <c r="L18" s="181" t="str">
        <f t="shared" si="5"/>
        <v/>
      </c>
      <c r="M18" s="202" t="str">
        <f t="shared" si="8"/>
        <v/>
      </c>
      <c r="N18" s="203" t="str">
        <f t="shared" si="7"/>
        <v/>
      </c>
    </row>
    <row r="19" spans="1:14" ht="73.5" customHeight="1" x14ac:dyDescent="0.25">
      <c r="A19" s="29" t="str">
        <f>'2 CONTEXTO E IDENTIFICACIÓN'!A18</f>
        <v>R13</v>
      </c>
      <c r="B19" s="298" t="str">
        <f>+'2 CONTEXTO E IDENTIFICACIÓN'!E18</f>
        <v xml:space="preserve">  </v>
      </c>
      <c r="C19" s="195"/>
      <c r="D19" s="172" t="str">
        <f t="shared" si="0"/>
        <v/>
      </c>
      <c r="E19" s="173" t="str">
        <f t="shared" si="1"/>
        <v/>
      </c>
      <c r="F19" s="30" t="str">
        <f t="shared" si="2"/>
        <v/>
      </c>
      <c r="G19" s="183"/>
      <c r="H19" s="175" t="str">
        <f t="shared" si="6"/>
        <v/>
      </c>
      <c r="I19" s="181" t="str">
        <f t="shared" si="3"/>
        <v/>
      </c>
      <c r="J19" s="183"/>
      <c r="K19" s="175" t="str">
        <f t="shared" si="4"/>
        <v/>
      </c>
      <c r="L19" s="181" t="str">
        <f t="shared" si="5"/>
        <v/>
      </c>
      <c r="M19" s="202" t="str">
        <f t="shared" si="8"/>
        <v/>
      </c>
      <c r="N19" s="203" t="str">
        <f t="shared" si="7"/>
        <v/>
      </c>
    </row>
    <row r="20" spans="1:14" ht="73.5" customHeight="1" x14ac:dyDescent="0.25">
      <c r="A20" s="29" t="str">
        <f>'2 CONTEXTO E IDENTIFICACIÓN'!A19</f>
        <v>R14</v>
      </c>
      <c r="B20" s="298" t="str">
        <f>+'2 CONTEXTO E IDENTIFICACIÓN'!E19</f>
        <v xml:space="preserve">  </v>
      </c>
      <c r="C20" s="195"/>
      <c r="D20" s="172" t="str">
        <f t="shared" si="0"/>
        <v/>
      </c>
      <c r="E20" s="173" t="str">
        <f t="shared" si="1"/>
        <v/>
      </c>
      <c r="F20" s="30" t="str">
        <f t="shared" si="2"/>
        <v/>
      </c>
      <c r="G20" s="183"/>
      <c r="H20" s="175" t="str">
        <f t="shared" si="6"/>
        <v/>
      </c>
      <c r="I20" s="181" t="str">
        <f t="shared" si="3"/>
        <v/>
      </c>
      <c r="J20" s="183"/>
      <c r="K20" s="175" t="str">
        <f t="shared" si="4"/>
        <v/>
      </c>
      <c r="L20" s="181" t="str">
        <f t="shared" si="5"/>
        <v/>
      </c>
      <c r="M20" s="202" t="str">
        <f t="shared" si="8"/>
        <v/>
      </c>
      <c r="N20" s="203" t="str">
        <f t="shared" si="7"/>
        <v/>
      </c>
    </row>
    <row r="21" spans="1:14" ht="73.5" customHeight="1" x14ac:dyDescent="0.25">
      <c r="A21" s="29" t="str">
        <f>'2 CONTEXTO E IDENTIFICACIÓN'!A20</f>
        <v>R15</v>
      </c>
      <c r="B21" s="298" t="str">
        <f>+'2 CONTEXTO E IDENTIFICACIÓN'!E20</f>
        <v xml:space="preserve">  </v>
      </c>
      <c r="C21" s="195"/>
      <c r="D21" s="172" t="str">
        <f t="shared" si="0"/>
        <v/>
      </c>
      <c r="E21" s="173" t="str">
        <f t="shared" si="1"/>
        <v/>
      </c>
      <c r="F21" s="30" t="str">
        <f t="shared" si="2"/>
        <v/>
      </c>
      <c r="G21" s="183"/>
      <c r="H21" s="175" t="str">
        <f t="shared" si="6"/>
        <v/>
      </c>
      <c r="I21" s="181" t="str">
        <f t="shared" si="3"/>
        <v/>
      </c>
      <c r="J21" s="183"/>
      <c r="K21" s="175" t="str">
        <f t="shared" si="4"/>
        <v/>
      </c>
      <c r="L21" s="181" t="str">
        <f t="shared" si="5"/>
        <v/>
      </c>
      <c r="M21" s="202" t="str">
        <f t="shared" si="8"/>
        <v/>
      </c>
      <c r="N21" s="203" t="str">
        <f t="shared" si="7"/>
        <v/>
      </c>
    </row>
    <row r="22" spans="1:14" ht="73.5" customHeight="1" x14ac:dyDescent="0.25">
      <c r="A22" s="29" t="str">
        <f>'2 CONTEXTO E IDENTIFICACIÓN'!A21</f>
        <v>R16</v>
      </c>
      <c r="B22" s="298" t="str">
        <f>+'2 CONTEXTO E IDENTIFICACIÓN'!E21</f>
        <v xml:space="preserve">  </v>
      </c>
      <c r="C22" s="195"/>
      <c r="D22" s="172" t="str">
        <f t="shared" si="0"/>
        <v/>
      </c>
      <c r="E22" s="173" t="str">
        <f t="shared" si="1"/>
        <v/>
      </c>
      <c r="F22" s="30" t="str">
        <f t="shared" si="2"/>
        <v/>
      </c>
      <c r="G22" s="183"/>
      <c r="H22" s="175" t="str">
        <f t="shared" si="6"/>
        <v/>
      </c>
      <c r="I22" s="181" t="str">
        <f t="shared" si="3"/>
        <v/>
      </c>
      <c r="J22" s="183"/>
      <c r="K22" s="175" t="str">
        <f t="shared" si="4"/>
        <v/>
      </c>
      <c r="L22" s="181" t="str">
        <f t="shared" si="5"/>
        <v/>
      </c>
      <c r="M22" s="202" t="str">
        <f t="shared" si="8"/>
        <v/>
      </c>
      <c r="N22" s="203" t="str">
        <f t="shared" si="7"/>
        <v/>
      </c>
    </row>
    <row r="23" spans="1:14" ht="73.5" customHeight="1" x14ac:dyDescent="0.25">
      <c r="A23" s="29" t="str">
        <f>'2 CONTEXTO E IDENTIFICACIÓN'!A22</f>
        <v>R17</v>
      </c>
      <c r="B23" s="298" t="str">
        <f>+'2 CONTEXTO E IDENTIFICACIÓN'!E22</f>
        <v xml:space="preserve">  </v>
      </c>
      <c r="C23" s="195"/>
      <c r="D23" s="172" t="str">
        <f t="shared" si="0"/>
        <v/>
      </c>
      <c r="E23" s="173" t="str">
        <f t="shared" si="1"/>
        <v/>
      </c>
      <c r="F23" s="30" t="str">
        <f t="shared" si="2"/>
        <v/>
      </c>
      <c r="G23" s="183"/>
      <c r="H23" s="175" t="str">
        <f t="shared" si="6"/>
        <v/>
      </c>
      <c r="I23" s="181" t="str">
        <f t="shared" si="3"/>
        <v/>
      </c>
      <c r="J23" s="183"/>
      <c r="K23" s="175" t="str">
        <f t="shared" si="4"/>
        <v/>
      </c>
      <c r="L23" s="181" t="str">
        <f t="shared" si="5"/>
        <v/>
      </c>
      <c r="M23" s="202" t="str">
        <f t="shared" si="8"/>
        <v/>
      </c>
      <c r="N23" s="203" t="str">
        <f t="shared" si="7"/>
        <v/>
      </c>
    </row>
    <row r="24" spans="1:14" ht="73.5" customHeight="1" x14ac:dyDescent="0.25">
      <c r="A24" s="29" t="str">
        <f>'2 CONTEXTO E IDENTIFICACIÓN'!A23</f>
        <v>R18</v>
      </c>
      <c r="B24" s="298" t="str">
        <f>+'2 CONTEXTO E IDENTIFICACIÓN'!E23</f>
        <v xml:space="preserve">  </v>
      </c>
      <c r="C24" s="195"/>
      <c r="D24" s="172" t="str">
        <f t="shared" si="0"/>
        <v/>
      </c>
      <c r="E24" s="173" t="str">
        <f t="shared" si="1"/>
        <v/>
      </c>
      <c r="F24" s="30" t="str">
        <f t="shared" si="2"/>
        <v/>
      </c>
      <c r="G24" s="183"/>
      <c r="H24" s="175" t="str">
        <f t="shared" si="6"/>
        <v/>
      </c>
      <c r="I24" s="181" t="str">
        <f t="shared" si="3"/>
        <v/>
      </c>
      <c r="J24" s="183"/>
      <c r="K24" s="175" t="str">
        <f t="shared" si="4"/>
        <v/>
      </c>
      <c r="L24" s="181" t="str">
        <f t="shared" si="5"/>
        <v/>
      </c>
      <c r="M24" s="202" t="str">
        <f t="shared" si="8"/>
        <v/>
      </c>
      <c r="N24" s="203" t="str">
        <f t="shared" si="7"/>
        <v/>
      </c>
    </row>
    <row r="25" spans="1:14" ht="73.5" customHeight="1" x14ac:dyDescent="0.25">
      <c r="A25" s="29" t="str">
        <f>'2 CONTEXTO E IDENTIFICACIÓN'!A24</f>
        <v>R19</v>
      </c>
      <c r="B25" s="298" t="str">
        <f>+'2 CONTEXTO E IDENTIFICACIÓN'!E24</f>
        <v xml:space="preserve">  </v>
      </c>
      <c r="C25" s="195"/>
      <c r="D25" s="172" t="str">
        <f t="shared" si="0"/>
        <v/>
      </c>
      <c r="E25" s="173" t="str">
        <f t="shared" si="1"/>
        <v/>
      </c>
      <c r="F25" s="30" t="str">
        <f t="shared" si="2"/>
        <v/>
      </c>
      <c r="G25" s="183"/>
      <c r="H25" s="175" t="str">
        <f t="shared" si="6"/>
        <v/>
      </c>
      <c r="I25" s="181" t="str">
        <f t="shared" si="3"/>
        <v/>
      </c>
      <c r="J25" s="183"/>
      <c r="K25" s="175" t="str">
        <f t="shared" si="4"/>
        <v/>
      </c>
      <c r="L25" s="181" t="str">
        <f t="shared" si="5"/>
        <v/>
      </c>
      <c r="M25" s="202" t="str">
        <f t="shared" si="8"/>
        <v/>
      </c>
      <c r="N25" s="203" t="str">
        <f t="shared" si="7"/>
        <v/>
      </c>
    </row>
    <row r="26" spans="1:14" ht="73.5" customHeight="1" thickBot="1" x14ac:dyDescent="0.3">
      <c r="A26" s="45" t="str">
        <f>'2 CONTEXTO E IDENTIFICACIÓN'!A25</f>
        <v>R20</v>
      </c>
      <c r="B26" s="299" t="str">
        <f>+'2 CONTEXTO E IDENTIFICACIÓN'!E25</f>
        <v xml:space="preserve">  </v>
      </c>
      <c r="C26" s="196"/>
      <c r="D26" s="185" t="str">
        <f t="shared" si="0"/>
        <v/>
      </c>
      <c r="E26" s="174" t="str">
        <f t="shared" si="1"/>
        <v/>
      </c>
      <c r="F26" s="46" t="str">
        <f t="shared" si="2"/>
        <v/>
      </c>
      <c r="G26" s="184"/>
      <c r="H26" s="179" t="str">
        <f t="shared" si="6"/>
        <v/>
      </c>
      <c r="I26" s="182" t="str">
        <f t="shared" si="3"/>
        <v/>
      </c>
      <c r="J26" s="184"/>
      <c r="K26" s="179" t="str">
        <f t="shared" si="4"/>
        <v/>
      </c>
      <c r="L26" s="182" t="str">
        <f t="shared" si="5"/>
        <v/>
      </c>
      <c r="M26" s="204" t="str">
        <f t="shared" si="8"/>
        <v/>
      </c>
      <c r="N26" s="205" t="str">
        <f t="shared" si="7"/>
        <v/>
      </c>
    </row>
  </sheetData>
  <sheetProtection formatCells="0" formatColumns="0" formatRows="0" sort="0" autoFilter="0" pivotTables="0"/>
  <dataConsolidate/>
  <mergeCells count="9">
    <mergeCell ref="V5:Y5"/>
    <mergeCell ref="P5:T5"/>
    <mergeCell ref="B2:D2"/>
    <mergeCell ref="B3:D3"/>
    <mergeCell ref="C5:F5"/>
    <mergeCell ref="G5:I5"/>
    <mergeCell ref="J5:L5"/>
    <mergeCell ref="M5:N5"/>
    <mergeCell ref="G4:N4"/>
  </mergeCells>
  <conditionalFormatting sqref="E7:E26 G7:G26">
    <cfRule type="cellIs" dxfId="213" priority="1" operator="equal">
      <formula>$T$7</formula>
    </cfRule>
    <cfRule type="cellIs" dxfId="212" priority="2" operator="equal">
      <formula>$T$8</formula>
    </cfRule>
    <cfRule type="cellIs" dxfId="211" priority="3" operator="equal">
      <formula>$T$9</formula>
    </cfRule>
    <cfRule type="cellIs" dxfId="210" priority="4" operator="equal">
      <formula>$T$10</formula>
    </cfRule>
    <cfRule type="cellIs" dxfId="209" priority="5" operator="equal">
      <formula>$T$11</formula>
    </cfRule>
  </conditionalFormatting>
  <conditionalFormatting sqref="F7:F26">
    <cfRule type="cellIs" dxfId="208" priority="163" operator="equal">
      <formula>$P$11</formula>
    </cfRule>
    <cfRule type="cellIs" dxfId="207" priority="159" operator="equal">
      <formula>$P$7</formula>
    </cfRule>
    <cfRule type="cellIs" dxfId="206" priority="160" operator="equal">
      <formula>$P$8</formula>
    </cfRule>
    <cfRule type="cellIs" dxfId="205" priority="161" operator="equal">
      <formula>$P$9</formula>
    </cfRule>
    <cfRule type="cellIs" dxfId="204" priority="162" operator="equal">
      <formula>$P$10</formula>
    </cfRule>
  </conditionalFormatting>
  <conditionalFormatting sqref="H7:H26">
    <cfRule type="cellIs" dxfId="203" priority="77" operator="equal">
      <formula>$W$8</formula>
    </cfRule>
    <cfRule type="cellIs" dxfId="202" priority="78" operator="equal">
      <formula>$W$9</formula>
    </cfRule>
    <cfRule type="cellIs" dxfId="201" priority="79" operator="equal">
      <formula>$W$10</formula>
    </cfRule>
    <cfRule type="cellIs" dxfId="200" priority="80" operator="equal">
      <formula>$W$11</formula>
    </cfRule>
    <cfRule type="cellIs" dxfId="199" priority="76" operator="equal">
      <formula>$W$7</formula>
    </cfRule>
  </conditionalFormatting>
  <conditionalFormatting sqref="I7:J26">
    <cfRule type="cellIs" dxfId="198" priority="81" operator="equal">
      <formula>$V$7</formula>
    </cfRule>
    <cfRule type="cellIs" dxfId="197" priority="82" operator="equal">
      <formula>$V$8</formula>
    </cfRule>
    <cfRule type="cellIs" dxfId="196" priority="83" operator="equal">
      <formula>$V$9</formula>
    </cfRule>
    <cfRule type="cellIs" dxfId="195" priority="84" operator="equal">
      <formula>$V$10</formula>
    </cfRule>
    <cfRule type="cellIs" dxfId="194" priority="85" operator="equal">
      <formula>$V$11</formula>
    </cfRule>
  </conditionalFormatting>
  <conditionalFormatting sqref="K7:K26">
    <cfRule type="cellIs" dxfId="193" priority="61" operator="equal">
      <formula>$W$7</formula>
    </cfRule>
    <cfRule type="cellIs" dxfId="192" priority="62" operator="equal">
      <formula>$W$8</formula>
    </cfRule>
    <cfRule type="cellIs" dxfId="191" priority="63" operator="equal">
      <formula>$W$9</formula>
    </cfRule>
    <cfRule type="cellIs" dxfId="190" priority="64" operator="equal">
      <formula>$W$10</formula>
    </cfRule>
    <cfRule type="cellIs" dxfId="189" priority="65" operator="equal">
      <formula>$W$11</formula>
    </cfRule>
  </conditionalFormatting>
  <conditionalFormatting sqref="L7:L26">
    <cfRule type="cellIs" dxfId="188" priority="96" operator="equal">
      <formula>$V$7</formula>
    </cfRule>
    <cfRule type="cellIs" dxfId="187" priority="97" operator="equal">
      <formula>$V$8</formula>
    </cfRule>
    <cfRule type="cellIs" dxfId="186" priority="98" operator="equal">
      <formula>$V$9</formula>
    </cfRule>
    <cfRule type="cellIs" dxfId="185" priority="99" operator="equal">
      <formula>$V$10</formula>
    </cfRule>
    <cfRule type="cellIs" dxfId="184" priority="100" operator="equal">
      <formula>$V$11</formula>
    </cfRule>
  </conditionalFormatting>
  <conditionalFormatting sqref="M7:M26">
    <cfRule type="cellIs" dxfId="183" priority="6" operator="equal">
      <formula>$W$7</formula>
    </cfRule>
    <cfRule type="cellIs" dxfId="182" priority="7" operator="equal">
      <formula>$W$8</formula>
    </cfRule>
    <cfRule type="cellIs" dxfId="181" priority="8" operator="equal">
      <formula>$W$9</formula>
    </cfRule>
    <cfRule type="cellIs" dxfId="180" priority="9" operator="equal">
      <formula>$W$10</formula>
    </cfRule>
    <cfRule type="cellIs" dxfId="179" priority="10" operator="equal">
      <formula>$W$11</formula>
    </cfRule>
  </conditionalFormatting>
  <conditionalFormatting sqref="N7:N26">
    <cfRule type="cellIs" dxfId="178" priority="31" operator="equal">
      <formula>$V$7</formula>
    </cfRule>
    <cfRule type="cellIs" dxfId="177" priority="32" operator="equal">
      <formula>$V$8</formula>
    </cfRule>
    <cfRule type="cellIs" dxfId="176" priority="33" operator="equal">
      <formula>$V$9</formula>
    </cfRule>
    <cfRule type="cellIs" dxfId="175" priority="34" operator="equal">
      <formula>$V$10</formula>
    </cfRule>
    <cfRule type="cellIs" dxfId="174" priority="35" operator="equal">
      <formula>$V$11</formula>
    </cfRule>
  </conditionalFormatting>
  <dataValidations count="5">
    <dataValidation allowBlank="1" showInputMessage="1" showErrorMessage="1" prompt="La probabilidad se encuentra determinada por una escala de 1 a 3, siendo 1 la menor probabilidad de ocurrencia del riesgo y 3 la mayor probabilidad de  ocurrencia." sqref="IO6" xr:uid="{00000000-0002-0000-0200-000000000000}"/>
    <dataValidation allowBlank="1" showInputMessage="1" showErrorMessage="1" prompt="Es la materialización del riesgo y las consecuencias de su aparición. Su escala es: 5 bajo impacto, 10 medio, 20 alto impacto._x000a_" sqref="IP6:JA6" xr:uid="{00000000-0002-0000-0200-000001000000}"/>
    <dataValidation type="list" allowBlank="1" showInputMessage="1" showErrorMessage="1" sqref="IU10:JA10 IP7:JA9" xr:uid="{00000000-0002-0000-0200-000002000000}">
      <formula1>#REF!</formula1>
    </dataValidation>
    <dataValidation type="list" allowBlank="1" showInputMessage="1" showErrorMessage="1" sqref="G7:G26" xr:uid="{00000000-0002-0000-0200-000003000000}">
      <formula1>Afectación_Económica</formula1>
    </dataValidation>
    <dataValidation type="list" allowBlank="1" showInputMessage="1" showErrorMessage="1" sqref="J7:J26" xr:uid="{00000000-0002-0000-0200-000004000000}">
      <formula1>Reputacional</formula1>
    </dataValidation>
  </dataValidations>
  <printOptions horizontalCentered="1" verticalCentered="1"/>
  <pageMargins left="0.31496062992125984" right="0.27559055118110237" top="0.23622047244094491" bottom="0.15748031496062992" header="0" footer="0"/>
  <pageSetup scale="4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J33"/>
  <sheetViews>
    <sheetView showGridLines="0" zoomScale="70" zoomScaleNormal="70" workbookViewId="0">
      <selection activeCell="H1" sqref="H1:M2"/>
    </sheetView>
  </sheetViews>
  <sheetFormatPr baseColWidth="10" defaultColWidth="14.28515625" defaultRowHeight="12.75" x14ac:dyDescent="0.25"/>
  <cols>
    <col min="1" max="1" width="22.42578125" style="77" customWidth="1"/>
    <col min="2" max="2" width="27" style="82" customWidth="1"/>
    <col min="3" max="3" width="24.7109375" style="77" customWidth="1"/>
    <col min="4" max="4" width="20.5703125" style="82" customWidth="1"/>
    <col min="5" max="5" width="17.42578125" style="82" customWidth="1"/>
    <col min="6" max="6" width="3.85546875" style="82" customWidth="1"/>
    <col min="7" max="7" width="7.42578125" style="82" customWidth="1"/>
    <col min="8" max="8" width="14" style="82" customWidth="1"/>
    <col min="9" max="9" width="16.5703125" style="82" customWidth="1"/>
    <col min="10" max="12" width="12.42578125" style="82" customWidth="1"/>
    <col min="13" max="13" width="15.85546875" style="82" customWidth="1"/>
    <col min="14" max="14" width="3.85546875" style="82" customWidth="1"/>
    <col min="15" max="15" width="4.85546875" style="77" customWidth="1"/>
    <col min="16" max="16" width="6.42578125" style="77" customWidth="1"/>
    <col min="17" max="17" width="11" style="77" bestFit="1" customWidth="1"/>
    <col min="18" max="18" width="14.42578125" style="77" customWidth="1"/>
    <col min="19" max="22" width="12" style="77" customWidth="1"/>
    <col min="23" max="27" width="11.42578125" style="77" customWidth="1"/>
    <col min="28" max="28" width="5.5703125" style="77" bestFit="1" customWidth="1"/>
    <col min="29" max="29" width="26.85546875" style="77" customWidth="1"/>
    <col min="30" max="34" width="22.85546875" style="82" customWidth="1"/>
    <col min="35" max="35" width="23.42578125" style="77" customWidth="1"/>
    <col min="36" max="263" width="11.42578125" style="77" customWidth="1"/>
    <col min="264" max="264" width="12.7109375" style="77" customWidth="1"/>
    <col min="265" max="265" width="47" style="77" customWidth="1"/>
    <col min="266" max="266" width="35" style="77" customWidth="1"/>
    <col min="267" max="16384" width="14.28515625" style="77"/>
  </cols>
  <sheetData>
    <row r="1" spans="1:36" s="67" customFormat="1" ht="23.25" customHeight="1" x14ac:dyDescent="0.2">
      <c r="A1" s="71"/>
      <c r="B1" s="69"/>
      <c r="C1" s="49"/>
      <c r="D1" s="70"/>
      <c r="E1" s="69"/>
      <c r="F1" s="69"/>
      <c r="G1" s="69"/>
      <c r="I1" s="213"/>
      <c r="J1" s="319"/>
      <c r="K1" s="212"/>
      <c r="L1" s="319"/>
      <c r="M1" s="70"/>
      <c r="N1" s="69"/>
      <c r="AD1" s="68"/>
      <c r="AE1" s="68"/>
      <c r="AF1" s="68"/>
      <c r="AG1" s="68"/>
      <c r="AH1" s="68"/>
    </row>
    <row r="2" spans="1:36" s="67" customFormat="1" ht="24.75" customHeight="1" x14ac:dyDescent="0.2">
      <c r="A2" s="19" t="s">
        <v>150</v>
      </c>
      <c r="B2" s="334" t="str">
        <f>+IF('2 CONTEXTO E IDENTIFICACIÓN'!$B$2="","",'2 CONTEXTO E IDENTIFICACIÓN'!$B$2)</f>
        <v>GESTIÓN DE TALENTO HUMANO</v>
      </c>
      <c r="C2" s="334"/>
      <c r="D2" s="334"/>
      <c r="AD2" s="68"/>
      <c r="AE2" s="68"/>
      <c r="AF2" s="68"/>
      <c r="AG2" s="68"/>
      <c r="AH2" s="68"/>
    </row>
    <row r="3" spans="1:36" s="67" customFormat="1" ht="15.75" thickBot="1" x14ac:dyDescent="0.25">
      <c r="A3" s="217"/>
      <c r="B3" s="335"/>
      <c r="C3" s="335"/>
      <c r="D3" s="335"/>
      <c r="AD3" s="68"/>
      <c r="AE3" s="68"/>
      <c r="AF3" s="68"/>
      <c r="AG3" s="68"/>
      <c r="AH3" s="68"/>
    </row>
    <row r="4" spans="1:36" s="67" customFormat="1" ht="15.75" thickBot="1" x14ac:dyDescent="0.25">
      <c r="A4" s="217"/>
      <c r="B4" s="216"/>
      <c r="C4" s="216"/>
      <c r="D4" s="70"/>
      <c r="G4" s="423" t="s">
        <v>20</v>
      </c>
      <c r="H4" s="424"/>
      <c r="I4" s="424"/>
      <c r="J4" s="424"/>
      <c r="K4" s="424"/>
      <c r="L4" s="424"/>
      <c r="M4" s="425"/>
      <c r="O4" s="72"/>
      <c r="P4" s="72"/>
      <c r="Q4" s="73"/>
      <c r="R4" s="416" t="s">
        <v>84</v>
      </c>
      <c r="S4" s="416"/>
      <c r="T4" s="416"/>
      <c r="U4" s="416"/>
      <c r="V4" s="417"/>
      <c r="AD4" s="68"/>
      <c r="AE4" s="68"/>
      <c r="AF4" s="68"/>
      <c r="AG4" s="68"/>
      <c r="AH4" s="68"/>
    </row>
    <row r="5" spans="1:36" x14ac:dyDescent="0.25">
      <c r="A5" s="120"/>
      <c r="B5" s="294"/>
      <c r="C5" s="418" t="s">
        <v>86</v>
      </c>
      <c r="D5" s="418"/>
      <c r="E5" s="418"/>
      <c r="F5" s="74"/>
      <c r="G5" s="75"/>
      <c r="H5" s="76"/>
      <c r="I5" s="416" t="s">
        <v>84</v>
      </c>
      <c r="J5" s="416"/>
      <c r="K5" s="416"/>
      <c r="L5" s="416"/>
      <c r="M5" s="417"/>
      <c r="N5" s="74"/>
      <c r="O5" s="78"/>
      <c r="P5" s="78"/>
      <c r="R5" s="79">
        <v>0.2</v>
      </c>
      <c r="S5" s="79">
        <v>0.4</v>
      </c>
      <c r="T5" s="79">
        <v>0.6</v>
      </c>
      <c r="U5" s="79">
        <v>0.8</v>
      </c>
      <c r="V5" s="80">
        <v>1</v>
      </c>
      <c r="W5" s="81"/>
      <c r="X5" s="81"/>
      <c r="Y5" s="81"/>
      <c r="Z5" s="81"/>
      <c r="AA5" s="81"/>
      <c r="AB5" s="81"/>
      <c r="AC5" s="81"/>
    </row>
    <row r="6" spans="1:36" ht="38.25" x14ac:dyDescent="0.2">
      <c r="A6" s="83" t="s">
        <v>0</v>
      </c>
      <c r="B6" s="83" t="s">
        <v>1</v>
      </c>
      <c r="C6" s="83" t="s">
        <v>2</v>
      </c>
      <c r="D6" s="83" t="s">
        <v>4</v>
      </c>
      <c r="E6" s="83" t="s">
        <v>120</v>
      </c>
      <c r="F6" s="74"/>
      <c r="G6" s="78"/>
      <c r="H6" s="84"/>
      <c r="I6" s="85" t="s">
        <v>62</v>
      </c>
      <c r="J6" s="85" t="s">
        <v>7</v>
      </c>
      <c r="K6" s="85" t="s">
        <v>5</v>
      </c>
      <c r="L6" s="85" t="s">
        <v>6</v>
      </c>
      <c r="M6" s="86" t="s">
        <v>70</v>
      </c>
      <c r="N6" s="74"/>
      <c r="O6" s="78"/>
      <c r="P6" s="78"/>
      <c r="Q6" s="87"/>
      <c r="R6" s="88" t="s">
        <v>62</v>
      </c>
      <c r="S6" s="88" t="s">
        <v>7</v>
      </c>
      <c r="T6" s="88" t="s">
        <v>5</v>
      </c>
      <c r="U6" s="88" t="s">
        <v>6</v>
      </c>
      <c r="V6" s="89" t="s">
        <v>70</v>
      </c>
      <c r="Y6" s="81"/>
      <c r="Z6" s="81"/>
      <c r="AA6" s="90"/>
      <c r="AB6" s="90"/>
      <c r="AC6" s="90"/>
      <c r="AD6" s="90"/>
      <c r="AE6" s="90"/>
      <c r="AF6" s="90"/>
      <c r="AG6" s="90"/>
      <c r="AH6" s="90"/>
      <c r="AI6" s="90"/>
      <c r="AJ6" s="90"/>
    </row>
    <row r="7" spans="1:36" ht="120.75" customHeight="1" x14ac:dyDescent="0.2">
      <c r="A7" s="91" t="str">
        <f>'2 CONTEXTO E IDENTIFICACIÓN'!A6</f>
        <v>R1</v>
      </c>
      <c r="B7" s="92" t="str">
        <f>+'2 CONTEXTO E IDENTIFICACIÓN'!E6</f>
        <v>Posibilidad de pérdida Económica y Reputacional por incumplimiento en los procesos de selección y contratación determinados por la entidad debido al desconocimiento de la persona que realiza el proceso de selección y contratación.</v>
      </c>
      <c r="C7" s="93" t="str">
        <f>+'3 PROBABIL E IMPACTO INHERENTE'!F7</f>
        <v>Baja</v>
      </c>
      <c r="D7" s="93" t="str">
        <f>+'3 PROBABIL E IMPACTO INHERENTE'!N7</f>
        <v>Menor</v>
      </c>
      <c r="E7" s="323" t="str">
        <f>+IF(C7=$Q$7,IF(D7=$R$6,$R$7,IF(D7=$S$6,$S$7,IF(D7=$T$6,$T$7,IF(D7=$U$6,$U$7,IF(D7=$V$6,$V$7))))),IF(C7=$Q$8,IF(D7=$R$6,$R$8,IF(D7=$S$6,$S$8,IF(D7=$T$6,$T$8,IF(D7=$U$6,$U$8,IF(D7=$V$6,$V$8))))),IF(C7=$Q$9,IF(D7=$R$6,$R$9,IF(D7=$S$6,$S$9,IF(D7=$T$6,$T$9,IF(D7=$U$6,$U$9,IF(D7=$V$6,$V$9))))),IF(C7=$Q$10,IF(D7=$R$6,$R$10,IF(D7=$S$6,$S$10,IF(D7=$T$6,$T$10,IF(D7=$U$6,$U$10,IF(D7=$V$6,$V$10))))),IF(C7=$Q$11,IF(D7=$R$6,$R$11,IF(D7=$S$6,$S$11,IF(D7=$T$6,$T$11,IF(D7=$U$6,$U$11,IF(D7=$V$6,$V$11))))),"")))))</f>
        <v>Moderado</v>
      </c>
      <c r="F7" s="94"/>
      <c r="G7" s="421" t="s">
        <v>51</v>
      </c>
      <c r="H7" s="85" t="s">
        <v>59</v>
      </c>
      <c r="I7" s="95" t="str">
        <f>+IF(AND(C7=$Q$7,D7=$R$6),A7,"")&amp;" "&amp;IF(AND(C8=$Q$7,D8=$R$6),A8,"")&amp;" "&amp;IF(AND(C9=$Q$7,D9=$R$6),A9,"")&amp;" "&amp;IF(AND(C10=$Q$7,D10=$R$6),A10,"")&amp;" "&amp;IF(AND(C11=$Q$7,D11=$R$6),A11,"")&amp;" "&amp;IF(AND(C12=$Q$7,D12=$R$6),A12,"")&amp;" "&amp;IF(AND(C13=$Q$7,D13=$R$6),A13,"")&amp;" "&amp;IF(AND(C14=$Q$7,D14=$R$6),A14,"")&amp;" "&amp;IF(AND(C15=$Q$7,D15=$R$6),A15,"")&amp;" "&amp;IF(AND(C16=$Q$7,D16=$R$6),A16,"")&amp;" "&amp;IF(AND(C17=$Q$7,D17=$R$6),A17,"")&amp;" "&amp;IF(AND(C18=$Q$7,D18=$R$6),A18,"")&amp;" "&amp;IF(AND(C19=$Q$7,D19=$R$6),A19,"")&amp;" "&amp;IF(AND(C20=$Q$7,D20=$R$6),A20,"")&amp;" "&amp;IF(AND(C21=$Q$7,D21=$R$6),A21,"")&amp;" "&amp;IF(AND(C22=$Q$7,D22=$R$6),A22,"")&amp;" "&amp;IF(AND(C23=$Q$7,D23=$R$6),A23,"")&amp;" "&amp;IF(AND(C24=$Q$7,D24=$R$6),A24,"")&amp;" "&amp;IF(AND(C25=$Q$7,D25=$R$6),A25,"")&amp;" "&amp;IF(AND(C26=$Q$7,D26=$R$6),A26,"")</f>
        <v xml:space="preserve">                   </v>
      </c>
      <c r="J7" s="95" t="str">
        <f>+IF(AND(C7=$Q$7,D7=$S$6),A7,"")&amp;" "&amp;IF(AND(C8=$Q$7,D8=$S$6),A8,"")&amp;" "&amp;IF(AND(C9=$Q$7,D9=$S$6),A9,"")&amp;" "&amp;IF(AND(C10=$Q$7,D10=$S$6),A10,"")&amp;" "&amp;IF(AND(C11=$Q$7,D11=$S$6),A11,"")&amp;" "&amp;IF(AND(C12=$Q$7,D12=$S$6),A12,"")&amp;" "&amp;IF(AND(C13=$Q$7,D13=$S$6),A13,"")&amp;" "&amp;IF(AND(C14=$Q$7,D14=$S$6),A14,"")&amp;" "&amp;IF(AND(C15=$Q$7,D15=$S$6),A15,"")&amp;" "&amp;IF(AND(C16=$Q$7,D16=$S$6),A16,"")&amp;" "&amp;IF(AND(C17=$Q$7,D17=$S$6),A17,"")&amp;" "&amp;IF(AND(C18=$Q$7,D18=$S$6),A18,"")&amp;" "&amp;IF(AND(C19=$Q$7,D19=$S$6),A19,"")&amp;" "&amp;IF(AND(C20=$Q$7,D20=$S$6),A20,"")&amp;" "&amp;IF(AND(C21=$Q$7,D21=$S$6),A21,"")&amp;" "&amp;IF(AND(C22=$Q$7,D22=$S$6),A22,"")&amp;" "&amp;IF(AND(C23=$Q$7,D23=$S$6),A23,"")&amp;" "&amp;IF(AND(C24=$Q$7,D24=$S$6),A24,"")&amp;" "&amp;IF(AND(C25=$Q$7,D25=$S$6),A25,"")&amp;" "&amp;IF(AND(C26=$Q$7,D26=$S$6),A26,"")</f>
        <v xml:space="preserve">                   </v>
      </c>
      <c r="K7" s="95" t="str">
        <f>+IF(AND(C7=$Q$7,D7=$T$6),A7,"")&amp;" "&amp;IF(AND(C8=$Q$7,D8=$T$6),A8,"")&amp;" "&amp;IF(AND(C9=$Q$7,D9=$T$6),A9,"")&amp;" "&amp;IF(AND(C10=$Q$7,D10=$T$6),A10,"")&amp;" "&amp;IF(AND(C11=$Q$7,D11=$T$6),A11,"")&amp;" "&amp;IF(AND(C12=$Q$7,D12=$T$6),A12,"")&amp;" "&amp;IF(AND(C13=$Q$7,D13=$T$6),A13,"")&amp;" "&amp;IF(AND(C14=$Q$7,D14=$T$6),A14,"")&amp;" "&amp;IF(AND(C15=$Q$7,D15=$T$6),A15,"")&amp;" "&amp;IF(AND(C16=$Q$7,D16=$T$6),A16,"")&amp;" "&amp;IF(AND(C17=$Q$7,D17=$T$6),A17,"")&amp;" "&amp;IF(AND(C18=$Q$7,D18=$T$6),A18,"")&amp;" "&amp;IF(AND(C19=$Q$7,D19=$T$6),A19,"")&amp;" "&amp;IF(AND(C20=$Q$7,D20=$T$6),A20,"")&amp;" "&amp;IF(AND(C21=$Q$7,D21=$T$6),A21,"")&amp;" "&amp;IF(AND(C22=$Q$7,D22=$T$6),A22,"")&amp;" "&amp;IF(AND(C23=$Q$7,D23=$T$6),A23,"")&amp;" "&amp;IF(AND(C24=$Q$7,D24=$T$6),A24,"")&amp;" "&amp;IF(AND(C25=$Q$7,D25=$T$6),A25,"")&amp;" "&amp;IF(AND(C26=$Q$7,D26=$T$6),A26,"")</f>
        <v xml:space="preserve">                   </v>
      </c>
      <c r="L7" s="95" t="str">
        <f>+IF(AND(C7=$Q$7,D7=$U$6),A7,"")&amp;" "&amp;IF(AND(C8=$Q$7,D8=$U$6),A8,"")&amp;" "&amp;IF(AND(C9=$Q$7,D9=$U$6),A9,"")&amp;" "&amp;IF(AND(C10=$Q$7,D10=$U$6),A10,"")&amp;" "&amp;IF(AND(C11=$Q$7,D11=$U$6),A11,"")&amp;" "&amp;IF(AND(C12=$Q$7,D12=$U$6),A12,"")&amp;" "&amp;IF(AND(C13=$Q$7,D13=$U$6),A13,"")&amp;" "&amp;IF(AND(C14=$Q$7,D14=$U$6),A14,"")&amp;" "&amp;IF(AND(C15=$Q$7,D15=$U$6),A15,"")&amp;" "&amp;IF(AND(C16=$Q$7,D16=$U$6),A16,"")&amp;" "&amp;IF(AND(C17=$Q$7,D17=$U$6),A17,"")&amp;" "&amp;IF(AND(C18=$Q$7,D18=$U$6),A18,"")&amp;" "&amp;IF(AND(C19=$Q$7,D19=$U$6),A19,"")&amp;" "&amp;IF(AND(C20=$Q$7,D20=$U$6),A20,"")&amp;" "&amp;IF(AND(C21=$Q$7,D21=$U$6),A21,"")&amp;" "&amp;IF(AND(C22=$Q$7,D22=$U$6),A22,"")&amp;" "&amp;IF(AND(C23=$Q$7,D23=$U$6),A23,"")&amp;" "&amp;IF(AND(C24=$Q$7,D24=$U$6),A24,"")&amp;" "&amp;IF(AND(C25=$Q$7,D25=$U$6),A25,"")&amp;" "&amp;IF(AND(C26=$Q$7,D26=$U$6),A26,"")</f>
        <v xml:space="preserve">                   </v>
      </c>
      <c r="M7" s="96" t="str">
        <f>+IF(AND(C7=$Q$7,D7=$V$6),A7,"")&amp;" "&amp;IF(AND(C8=$Q$7,D8=$V$6),A8,"")&amp;" "&amp;IF(AND(C9=$Q$7,D9=$V$6),A9,"")&amp;" "&amp;IF(AND(C10=$Q$7,D10=$V$6),A10,"")&amp;" "&amp;IF(AND(C11=$Q$7,D11=$V$6),A11,"")&amp;" "&amp;IF(AND(C12=$Q$7,D12=$V$6),A12,"")&amp;" "&amp;IF(AND(C13=$Q$7,D13=$V$6),A13,"")&amp;" "&amp;IF(AND(C14=$Q$7,D14=$V$6),A14,"")&amp;" "&amp;IF(AND(C15=$Q$7,D15=$V$6),A15,"")&amp;" "&amp;IF(AND(C16=$Q$7,D16=$V$6),A16,"")&amp;" "&amp;IF(AND(C17=$Q$7,D17=$V$6),A17,"")&amp;" "&amp;IF(AND(C18=$Q$7,D18=$V$6),A18,"")&amp;" "&amp;IF(AND(C19=$Q$7,D19=$V$6),A19,"")&amp;" "&amp;IF(AND(C20=$Q$7,D20=$V$6),A20,"")&amp;" "&amp;IF(AND(C21=$Q$7,D21=$V$6),A21,"")&amp;" "&amp;IF(AND(C22=$Q$7,D22=$V$6),A22,"")&amp;" "&amp;IF(AND(C23=$Q$7,D23=$V$6),A23,"")&amp;" "&amp;IF(AND(C24=$Q$7,D24=$V$6),A24,"")&amp;" "&amp;IF(AND(C25=$Q$7,D25=$V$6),A25,"")&amp;" "&amp;IF(AND(C26=$Q$7,D26=$V$6),A26,"")</f>
        <v xml:space="preserve">                   </v>
      </c>
      <c r="N7" s="94"/>
      <c r="O7" s="419" t="s">
        <v>51</v>
      </c>
      <c r="P7" s="97">
        <v>1</v>
      </c>
      <c r="Q7" s="88" t="s">
        <v>59</v>
      </c>
      <c r="R7" s="95" t="s">
        <v>82</v>
      </c>
      <c r="S7" s="95" t="s">
        <v>82</v>
      </c>
      <c r="T7" s="95" t="s">
        <v>82</v>
      </c>
      <c r="U7" s="95" t="s">
        <v>82</v>
      </c>
      <c r="V7" s="96" t="s">
        <v>81</v>
      </c>
      <c r="Y7" s="81"/>
      <c r="Z7" s="81"/>
      <c r="AA7" s="90"/>
      <c r="AB7" s="90"/>
      <c r="AC7" s="90"/>
      <c r="AD7" s="98"/>
      <c r="AE7" s="98"/>
      <c r="AF7" s="98"/>
      <c r="AG7" s="98"/>
      <c r="AH7" s="98"/>
      <c r="AI7" s="90"/>
      <c r="AJ7" s="90"/>
    </row>
    <row r="8" spans="1:36" ht="150" customHeight="1" x14ac:dyDescent="0.2">
      <c r="A8" s="91" t="str">
        <f>'2 CONTEXTO E IDENTIFICACIÓN'!A7</f>
        <v>R2</v>
      </c>
      <c r="B8" s="92" t="str">
        <f>+'2 CONTEXTO E IDENTIFICACIÓN'!E7</f>
        <v>Posibilidad de pérdida Reputacional por implementación inadecuada del plan de capacitación, formación y bienestar del personal debido a la falta de reporte de necesidades de capacitación, formación y bienestar del personal por parte de las demás dependencias.</v>
      </c>
      <c r="C8" s="93" t="str">
        <f>+'3 PROBABIL E IMPACTO INHERENTE'!F8</f>
        <v>Muy Baja</v>
      </c>
      <c r="D8" s="93" t="str">
        <f>+'3 PROBABIL E IMPACTO INHERENTE'!N8</f>
        <v>Moderado</v>
      </c>
      <c r="E8" s="323" t="str">
        <f>+IF(C8=$Q$7,IF(D8=$R$6,$R$7,IF(D8=$S$6,$S$7,IF(D8=$T$6,$T$7,IF(D8=$U$6,$U$7,IF(D8=$V$6,$V$7))))),IF(C8=$Q$8,IF(D8=$R$6,$R$8,IF(D8=$S$6,$S$8,IF(D8=$T$6,$T$8,IF(D8=$U$6,$U$8,IF(D8=$V$6,$V$8))))),IF(C8=$Q$9,IF(D8=$R$6,$R$9,IF(D8=$S$6,$S$9,IF(D8=$T$6,$T$9,IF(D8=$U$6,$U$9,IF(D8=$V$6,$V$9))))),IF(C8=$Q$10,IF(D8=$R$6,$R$10,IF(D8=$S$6,$S$10,IF(D8=$T$6,$T$10,IF(D8=$U$6,$U$10,IF(D8=$V$6,$V$10))))),IF(C8=$Q$11,IF(D8=$R$6,$R$11,IF(D8=$S$6,$S$11,IF(D8=$T$6,$T$11,IF(D8=$U$6,$U$11,IF(D8=$V$6,$V$11))))),"")))))</f>
        <v>Moderado</v>
      </c>
      <c r="F8" s="94"/>
      <c r="G8" s="421"/>
      <c r="H8" s="85" t="s">
        <v>58</v>
      </c>
      <c r="I8" s="99" t="str">
        <f>+IF(AND(C7=$Q$8,D7=$R$6),A7,"")&amp;" "&amp;IF(AND(C8=$Q$8,D8=$R$6),A8,"")&amp;" "&amp;IF(AND(C9=$Q$8,D9=$R$6),A9,"")&amp;" "&amp;IF(AND(C10=$Q$8,D10=$R$6),A10,"")&amp;" "&amp;IF(AND(C11=$Q$8,D11=$R$6),A11,"")&amp;" "&amp;IF(AND(C12=$Q$8,D12=$R$6),A12,"")&amp;" "&amp;IF(AND(C13=$Q$8,D13=$R$6),A13,"")&amp;" "&amp;IF(AND(C14=$Q$8,D14=$R$6),A14,"")&amp;" "&amp;IF(AND(C15=$Q$8,D15=$R$6),A15,"")&amp;" "&amp;IF(AND(C16=$Q$8,D16=$R$6),A16,"")&amp;" "&amp;IF(AND(C17=$Q$8,D17=$R$6),A17,"")&amp;" "&amp;IF(AND(C18=$Q$8,D18=$R$6),A18,"")&amp;" "&amp;IF(AND(C19=$Q$8,D19=$R$6),A19,"")&amp;" "&amp;IF(AND(C20=$Q$8,D20=$R$6),A20,"")&amp;" "&amp;IF(AND(C21=$Q$8,D21=$R$6),A21,"")&amp;" "&amp;IF(AND(C22=$Q$8,D22=$R$6),A22,"")&amp;" "&amp;IF(AND(C23=$Q$8,D23=$R$6),A23,"")&amp;" "&amp;IF(AND(C24=$Q$8,D24=$R$6),A24,"")&amp;" "&amp;IF(AND(C25=$Q$8,D25=$R$6),A25,"")&amp;" "&amp;IF(AND(C26=$Q$8,D26=$R$6),A26,"")</f>
        <v xml:space="preserve">                   </v>
      </c>
      <c r="J8" s="99" t="str">
        <f>+IF(AND(C7=$Q$8,D7=$S$6),A7,"")&amp;" "&amp;IF(AND(C8=$Q$8,D8=$S$6),A8,"")&amp;" "&amp;IF(AND(C9=$Q$8,D9=$S$6),A9,"")&amp;" "&amp;IF(AND(C10=$Q$8,D10=$S$6),A10,"")&amp;" "&amp;IF(AND(C11=$Q$8,D11=$S$6),A11,"")&amp;" "&amp;IF(AND(C12=$Q$8,D12=$S$6),A12,"")&amp;" "&amp;IF(AND(C13=$Q$8,D13=$S$6),A13,"")&amp;" "&amp;IF(AND(C14=$Q$8,D14=$S$6),A14,"")&amp;" "&amp;IF(AND(C15=$Q$8,D15=$S$6),A15,"")&amp;" "&amp;IF(AND(C16=$Q$8,D16=$S$6),A16,"")&amp;" "&amp;IF(AND(C17=$Q$8,D17=$S$6),A17,"")&amp;" "&amp;IF(AND(C18=$Q$8,D18=$S$6),A18,"")&amp;" "&amp;IF(AND(C19=$Q$8,D19=$S$6),A19,"")&amp;" "&amp;IF(AND(C20=$Q$8,D20=$S$6),A20,"")&amp;" "&amp;IF(AND(C21=$Q$8,D21=$S$6),A21,"")&amp;" "&amp;IF(AND(C22=$Q$8,D22=$S$6),A22,"")&amp;" "&amp;IF(AND(C23=$Q$8,D23=$S$6),A23,"")&amp;" "&amp;IF(AND(C24=$Q$8,D24=$S$6),A24,"")&amp;" "&amp;IF(AND(C25=$Q$8,D25=$S$6),A25,"")&amp;" "&amp;IF(AND(C26=$Q$8,D26=$S$6),A26,"")</f>
        <v xml:space="preserve">                   </v>
      </c>
      <c r="K8" s="95" t="str">
        <f>+IF(AND(C7=$Q$8,D7=$T$6),A7,"")&amp;" "&amp;IF(AND(C8=$Q$8,D8=$T$6),A8,"")&amp;" "&amp;IF(AND(C9=$Q$8,D9=$T$6),A9,"")&amp;" "&amp;IF(AND(C10=$Q$8,D10=$T$6),A10,"")&amp;" "&amp;IF(AND(C11=$Q$8,D11=$T$6),A11,"")&amp;" "&amp;IF(AND(C12=$Q$8,D12=$T$6),A12,"")&amp;" "&amp;IF(AND(C13=$Q$8,D13=$T$6),A13,"")&amp;" "&amp;IF(AND(C14=$Q$8,D14=$T$6),A14,"")&amp;" "&amp;IF(AND(C15=$Q$8,D15=$T$6),A15,"")&amp;" "&amp;IF(AND(C16=$Q$8,D16=$T$6),A16,"")&amp;" "&amp;IF(AND(C17=$Q$8,D17=$T$6),A17,"")&amp;" "&amp;IF(AND(C18=$Q$8,D18=$T$6),A18,"")&amp;" "&amp;IF(AND(C19=$Q$8,D19=$T$6),A19,"")&amp;" "&amp;IF(AND(C20=$Q$8,D20=$T$6),A20,"")&amp;" "&amp;IF(AND(C21=$Q$8,D21=$T$6),A21,"")&amp;" "&amp;IF(AND(C22=$Q$8,D22=$T$6),A22,"")&amp;" "&amp;IF(AND(C23=$Q$8,D23=$T$6),A23,"")&amp;" "&amp;IF(AND(C24=$Q$8,D24=$T$6),A24,"")&amp;" "&amp;IF(AND(C25=$Q$8,D25=$T$6),A25,"")&amp;" "&amp;IF(AND(C26=$Q$8,D26=$T$6),A26,"")</f>
        <v xml:space="preserve">                   </v>
      </c>
      <c r="L8" s="95" t="str">
        <f>+IF(AND(C7=$Q$8,D7=$U$6),A7,"")&amp;" "&amp;IF(AND(C8=$Q$8,D8=$U$6),A8,"")&amp;" "&amp;IF(AND(C9=$Q$8,D9=$U$6),A9,"")&amp;" "&amp;IF(AND(C10=$Q$8,D10=$U$6),A10,"")&amp;" "&amp;IF(AND(C11=$Q$8,D11=$U$6),A11,"")&amp;" "&amp;IF(AND(C12=$Q$8,D12=$U$6),A12,"")&amp;" "&amp;IF(AND(C13=$Q$8,D13=$U$6),A13,"")&amp;" "&amp;IF(AND(C14=$Q$8,D14=$U$6),A14,"")&amp;" "&amp;IF(AND(C15=$Q$8,D15=$U$6),A15,"")&amp;" "&amp;IF(AND(C16=$Q$8,D16=$U$6),A16,"")&amp;" "&amp;IF(AND(C17=$Q$8,D17=$U$6),A17,"")&amp;" "&amp;IF(AND(C18=$Q$8,D18=$U$6),A18,"")&amp;" "&amp;IF(AND(C19=$Q$8,D19=$U$6),A19,"")&amp;" "&amp;IF(AND(C20=$Q$8,D20=$U$6),A20,"")&amp;" "&amp;IF(AND(C21=$Q$8,D21=$U$6),A21,"")&amp;" "&amp;IF(AND(C22=$Q$8,D22=$U$6),A22,"")&amp;" "&amp;IF(AND(C23=$Q$8,D23=$U$6),A23,"")&amp;" "&amp;IF(AND(C24=$Q$8,D24=$U$6),A24,"")&amp;" "&amp;IF(AND(C25=$Q$8,D25=$U$6),A25,"")&amp;" "&amp;IF(AND(C26=$Q$8,D26=$U$6),A26,"")</f>
        <v xml:space="preserve">                   </v>
      </c>
      <c r="M8" s="96" t="str">
        <f>+IF(AND(C7=$Q$8,D7=$V$6),A7,"")&amp;" "&amp;IF(AND(C8=$Q$8,D8=$V$6),A8,"")&amp;" "&amp;IF(AND(C9=$Q$8,D9=$V$6),A9,"")&amp;" "&amp;IF(AND(C10=$Q$8,D10=$V$6),A10,"")&amp;" "&amp;IF(AND(C11=$Q$8,D11=$V$6),A11,"")&amp;" "&amp;IF(AND(C12=$Q$8,D12=$V$6),A12,"")&amp;" "&amp;IF(AND(C13=$Q$8,D13=$V$6),A13,"")&amp;" "&amp;IF(AND(C14=$Q$8,D14=$V$6),A14,"")&amp;" "&amp;IF(AND(C15=$Q$8,D15=$V$6),A15,"")&amp;" "&amp;IF(AND(C16=$Q$8,D16=$V$6),A16,"")&amp;" "&amp;IF(AND(C17=$Q$8,D17=$V$6),A17,"")&amp;" "&amp;IF(AND(C18=$Q$8,D18=$V$6),A18,"")&amp;" "&amp;IF(AND(C19=$Q$8,D19=$V$6),A19,"")&amp;" "&amp;IF(AND(C20=$Q$8,D20=$V$6),A20,"")&amp;" "&amp;IF(AND(C21=$Q$8,D21=$V$6),A21,"")&amp;" "&amp;IF(AND(C22=$Q$8,D22=$V$6),A22,"")&amp;" "&amp;IF(AND(C23=$Q$8,D23=$V$6),A23,"")&amp;" "&amp;IF(AND(C24=$Q$8,D24=$V$6),A24,"")&amp;" "&amp;IF(AND(C25=$Q$8,D25=$V$6),A25,"")&amp;" "&amp;IF(AND(C26=$Q$8,D26=$V$6),A26,"")</f>
        <v xml:space="preserve">                   </v>
      </c>
      <c r="N8" s="94"/>
      <c r="O8" s="419"/>
      <c r="P8" s="97">
        <v>0.8</v>
      </c>
      <c r="Q8" s="88" t="s">
        <v>58</v>
      </c>
      <c r="R8" s="99" t="s">
        <v>5</v>
      </c>
      <c r="S8" s="99" t="s">
        <v>5</v>
      </c>
      <c r="T8" s="95" t="s">
        <v>82</v>
      </c>
      <c r="U8" s="95" t="s">
        <v>82</v>
      </c>
      <c r="V8" s="96" t="s">
        <v>81</v>
      </c>
      <c r="Y8" s="81"/>
      <c r="Z8" s="81"/>
      <c r="AA8" s="90"/>
      <c r="AB8" s="100"/>
      <c r="AC8" s="101"/>
      <c r="AD8" s="98"/>
      <c r="AE8" s="98"/>
      <c r="AF8" s="98"/>
      <c r="AG8" s="98"/>
      <c r="AH8" s="98"/>
      <c r="AI8" s="90"/>
      <c r="AJ8" s="90"/>
    </row>
    <row r="9" spans="1:36" ht="120.75" customHeight="1" x14ac:dyDescent="0.2">
      <c r="A9" s="91" t="str">
        <f>'2 CONTEXTO E IDENTIFICACIÓN'!A8</f>
        <v>R3</v>
      </c>
      <c r="B9" s="92" t="str">
        <f>+'2 CONTEXTO E IDENTIFICACIÓN'!E8</f>
        <v>Posibilidad de pérdida Económica y Reputacional por pérdida de información relacionada con historias laborales, nómina, bienestar y capacitaciones de la entidad debido a la deficiente conservación y preservación de dichos documentos.</v>
      </c>
      <c r="C9" s="93" t="str">
        <f>+'3 PROBABIL E IMPACTO INHERENTE'!F9</f>
        <v>Media</v>
      </c>
      <c r="D9" s="93" t="str">
        <f>+'3 PROBABIL E IMPACTO INHERENTE'!N9</f>
        <v>Moderado</v>
      </c>
      <c r="E9" s="323" t="str">
        <f>+IF(C9=$Q$7,IF(D9=$R$6,$R$7,IF(D9=$S$6,$S$7,IF(D9=$T$6,$T$7,IF(D9=$U$6,$U$7,IF(D9=$V$6,$V$7))))),IF(C9=$Q$8,IF(D9=$R$6,$R$8,IF(D9=$S$6,$S$8,IF(D9=$T$6,$T$8,IF(D9=$U$6,$U$8,IF(D9=$V$6,$V$8))))),IF(C9=$Q$9,IF(D9=$R$6,$R$9,IF(D9=$S$6,$S$9,IF(D9=$T$6,$T$9,IF(D9=$U$6,$U$9,IF(D9=$V$6,$V$9))))),IF(C9=$Q$10,IF(D9=$R$6,$R$10,IF(D9=$S$6,$S$10,IF(D9=$T$6,$T$10,IF(D9=$U$6,$U$10,IF(D9=$V$6,$V$10))))),IF(C9=$Q$11,IF(D9=$R$6,$R$11,IF(D9=$S$6,$S$11,IF(D9=$T$6,$T$11,IF(D9=$U$6,$U$11,IF(D9=$V$6,$V$11))))),"")))))</f>
        <v>Moderado</v>
      </c>
      <c r="F9" s="94"/>
      <c r="G9" s="421"/>
      <c r="H9" s="85" t="s">
        <v>56</v>
      </c>
      <c r="I9" s="99" t="str">
        <f>+IF(AND(C7=$Q$9,D7=$R$6),A7,"")&amp;" "&amp;IF(AND(C8=$Q$9,D8=$R$6),A8,"")&amp;" "&amp;IF(AND(C9=$Q$9,D9=$R$6),A9,"")&amp;" "&amp;IF(AND(C10=$Q$9,D10=$R$6),A10,"")&amp;" "&amp;IF(AND(C11=$Q$9,D11=$R$6),A11,"")&amp;" "&amp;IF(AND(C12=$Q$9,D12=$R$6),A12,"")&amp;" "&amp;IF(AND(C13=$Q$9,D13=$R$6),A13,"")&amp;" "&amp;IF(AND(C14=$Q$9,D14=$R$6),A14,"")&amp;" "&amp;IF(AND(C15=$Q$9,D15=$R$6),A15,"")&amp;" "&amp;IF(AND(C16=$Q$9,D16=$R$6),A16,"")&amp;" "&amp;IF(AND(C17=$Q$9,D17=$R$6),A17,"")&amp;" "&amp;IF(AND(C18=$Q$9,D18=$R$6),A18,"")&amp;" "&amp;IF(AND(C19=$Q$9,D19=$R$6),A19,"")&amp;" "&amp;IF(AND(C20=$Q$9,D20=$R$6),A20,"")&amp;" "&amp;IF(AND(C21=$Q$9,D21=$R$6),A21,"")&amp;" "&amp;IF(AND(C22=$Q$9,D22=$R$6),A22,"")&amp;" "&amp;IF(AND(C23=$Q$9,D23=$R$6),A23,"")&amp;" "&amp;IF(AND(C24=$Q$9,D24=$R$6),A24,"")&amp;" "&amp;IF(AND(C25=$Q$9,D25=$R$6),A25,"")&amp;" "&amp;IF(AND(C26=$Q$9,D26=$R$6),A26,"")</f>
        <v xml:space="preserve">                   </v>
      </c>
      <c r="J9" s="99" t="str">
        <f>+IF(AND(C7=$Q$9,D7=$S$6),A7,"")&amp;" "&amp;IF(AND(C8=$Q$9,D8=$S$6),A8,"")&amp;" "&amp;IF(AND(C9=$Q$9,D9=$S$6),A9,"")&amp;" "&amp;IF(AND(C10=$Q$9,D10=$S$6),A10,"")&amp;" "&amp;IF(AND(C11=$Q$9,D11=$S$6),A11,"")&amp;" "&amp;IF(AND(C12=$Q$9,D12=$S$6),A12,"")&amp;" "&amp;IF(AND(C13=$Q$9,D13=$S$6),A13,"")&amp;" "&amp;IF(AND(C14=$Q$9,D14=$S$6),A14,"")&amp;" "&amp;IF(AND(C15=$Q$9,D15=$S$6),A15,"")&amp;" "&amp;IF(AND(C16=$Q$9,D16=$S$6),A16,"")&amp;" "&amp;IF(AND(C17=$Q$9,D17=$S$6),A17,"")&amp;" "&amp;IF(AND(C18=$Q$9,D18=$S$6),A18,"")&amp;" "&amp;IF(AND(C19=$Q$9,D19=$S$6),A19,"")&amp;" "&amp;IF(AND(C20=$Q$9,D20=$S$6),A20,"")&amp;" "&amp;IF(AND(C21=$Q$9,D21=$S$6),A21,"")&amp;" "&amp;IF(AND(C22=$Q$9,D22=$S$6),A22,"")&amp;" "&amp;IF(AND(C23=$Q$9,D23=$S$6),A23,"")&amp;" "&amp;IF(AND(C24=$Q$9,D24=$S$6),A24,"")&amp;" "&amp;IF(AND(C25=$Q$9,D25=$S$6),A25,"")&amp;" "&amp;IF(AND(C26=$Q$9,D26=$S$6),A26,"")</f>
        <v xml:space="preserve">                   </v>
      </c>
      <c r="K9" s="99" t="str">
        <f>+IF(AND(C7=$Q$9,D7=$T$6),A7,"")&amp;" "&amp;IF(AND(C8=$Q$9,D8=$T$6),A8,"")&amp;" "&amp;IF(AND(C9=$Q$9,D9=$T$6),A9,"")&amp;" "&amp;IF(AND(C10=$Q$9,D10=$T$6),A10,"")&amp;" "&amp;IF(AND(C11=$Q$9,D11=$T$6),A11,"")&amp;" "&amp;IF(AND(C12=$Q$9,D12=$T$6),A12,"")&amp;" "&amp;IF(AND(C13=$Q$9,D13=$T$6),A13,"")&amp;" "&amp;IF(AND(C14=$Q$9,D14=$T$6),A14,"")&amp;" "&amp;IF(AND(C15=$Q$9,D15=$T$6),A15,"")&amp;" "&amp;IF(AND(C16=$Q$9,D16=$T$6),A16,"")&amp;" "&amp;IF(AND(C17=$Q$9,D17=$T$6),A17,"")&amp;" "&amp;IF(AND(C18=$Q$9,D18=$T$6),A18,"")&amp;" "&amp;IF(AND(C19=$Q$9,D19=$T$6),A19,"")&amp;" "&amp;IF(AND(C20=$Q$9,D20=$T$6),A20,"")&amp;" "&amp;IF(AND(C21=$Q$9,D21=$T$6),A21,"")&amp;" "&amp;IF(AND(C22=$Q$9,D22=$T$6),A22,"")&amp;" "&amp;IF(AND(C23=$Q$9,D23=$T$6),A23,"")&amp;" "&amp;IF(AND(C24=$Q$9,D24=$T$6),A24,"")&amp;" "&amp;IF(AND(C25=$Q$9,D25=$T$6),A25,"")&amp;" "&amp;IF(AND(C26=$Q$9,D26=$T$6),A26,"")</f>
        <v xml:space="preserve">  R3                 </v>
      </c>
      <c r="L9" s="95" t="str">
        <f>+IF(AND(C7=$Q$9,D7=$U$6),A7,"")&amp;" "&amp;IF(AND(C8=$Q$9,D8=$U$6),A8,"")&amp;" "&amp;IF(AND(C9=$Q$9,D9=$U$6),A9,"")&amp;" "&amp;IF(AND(C10=$Q$9,D10=$U$6),A10,"")&amp;" "&amp;IF(AND(C11=$Q$9,D11=$U$6),A11,"")&amp;" "&amp;IF(AND(C12=$Q$9,D12=$U$6),A12,"")&amp;" "&amp;IF(AND(C13=$Q$9,D13=$U$6),A13,"")&amp;" "&amp;IF(AND(C14=$Q$9,D14=$U$6),A14,"")&amp;" "&amp;IF(AND(C15=$Q$9,D15=$U$6),A15,"")&amp;" "&amp;IF(AND(C16=$Q$9,D16=$U$6),A16,"")&amp;" "&amp;IF(AND(C17=$Q$9,D17=$U$6),A17,"")&amp;" "&amp;IF(AND(C18=$Q$9,D18=$U$6),A18,"")&amp;" "&amp;IF(AND(C19=$Q$9,D19=$U$6),A19,"")&amp;" "&amp;IF(AND(C20=$Q$9,D20=$U$6),A20,"")&amp;" "&amp;IF(AND(C21=$Q$9,D21=$U$6),A21,"")&amp;" "&amp;IF(AND(C22=$Q$9,D22=$U$6),A22,"")&amp;" "&amp;IF(AND(C23=$Q$9,D23=$U$6),A23,"")&amp;" "&amp;IF(AND(C24=$Q$9,D24=$U$6),A24,"")&amp;" "&amp;IF(AND(C25=$Q$9,D25=$U$6),A25,"")&amp;" "&amp;IF(AND(C26=$Q$9,D26=$U$6),A26,"")</f>
        <v xml:space="preserve">                   </v>
      </c>
      <c r="M9" s="96" t="str">
        <f>+IF(AND(C7=$Q$9,D7=$V$6),A7,"")&amp;" "&amp;IF(AND(C8=$Q$9,D8=$V$6),A8,"")&amp;" "&amp;IF(AND(C9=$Q$9,D9=$V$6),A9,"")&amp;" "&amp;IF(AND(C10=$Q$9,D10=$V$6),A10,"")&amp;" "&amp;IF(AND(C11=$Q$9,D11=$V$6),A11,"")&amp;" "&amp;IF(AND(C12=$Q$9,D12=$V$6),A12,"")&amp;" "&amp;IF(AND(C13=$Q$9,D13=$V$6),A13,"")&amp;" "&amp;IF(AND(C14=$Q$9,D14=$V$6),A14,"")&amp;" "&amp;IF(AND(C15=$Q$9,D15=$V$6),A15,"")&amp;" "&amp;IF(AND(C16=$Q$9,D16=$V$6),A16,"")&amp;" "&amp;IF(AND(C17=$Q$9,D17=$V$6),A17,"")&amp;" "&amp;IF(AND(C18=$Q$9,D18=$V$6),A18,"")&amp;" "&amp;IF(AND(C19=$Q$9,D19=$V$6),A19,"")&amp;" "&amp;IF(AND(C20=$Q$9,D20=$V$6),A20,"")&amp;" "&amp;IF(AND(C21=$Q$9,D21=$V$6),A21,"")&amp;" "&amp;IF(AND(C22=$Q$9,D22=$V$6),A22,"")&amp;" "&amp;IF(AND(C23=$Q$9,D23=$V$6),A23,"")&amp;" "&amp;IF(AND(C24=$Q$9,D24=$V$6),A24,"")&amp;" "&amp;IF(AND(C25=$Q$9,D25=$V$6),A25,"")&amp;" "&amp;IF(AND(C26=$Q$9,D26=$V$6),A26,"")</f>
        <v xml:space="preserve">   R4                </v>
      </c>
      <c r="N9" s="94"/>
      <c r="O9" s="419"/>
      <c r="P9" s="97">
        <v>0.6</v>
      </c>
      <c r="Q9" s="88" t="s">
        <v>56</v>
      </c>
      <c r="R9" s="99" t="s">
        <v>5</v>
      </c>
      <c r="S9" s="99" t="s">
        <v>5</v>
      </c>
      <c r="T9" s="99" t="s">
        <v>5</v>
      </c>
      <c r="U9" s="95" t="s">
        <v>82</v>
      </c>
      <c r="V9" s="96" t="s">
        <v>81</v>
      </c>
      <c r="Y9" s="81"/>
      <c r="Z9" s="81"/>
      <c r="AA9" s="90"/>
      <c r="AB9" s="100"/>
      <c r="AC9" s="101"/>
      <c r="AD9" s="98"/>
      <c r="AE9" s="98"/>
      <c r="AF9" s="98"/>
      <c r="AG9" s="98"/>
      <c r="AH9" s="102"/>
      <c r="AI9" s="90"/>
      <c r="AJ9" s="90"/>
    </row>
    <row r="10" spans="1:36" ht="115.5" customHeight="1" x14ac:dyDescent="0.2">
      <c r="A10" s="91" t="str">
        <f>'2 CONTEXTO E IDENTIFICACIÓN'!A9</f>
        <v>R4</v>
      </c>
      <c r="B10" s="92" t="str">
        <f>+'2 CONTEXTO E IDENTIFICACIÓN'!E9</f>
        <v>Posibilidad de pérdida Económica y Reputacional por incumplimiento al esquema de trabajo de conflicto de intereses debido a la eventual inobservancia de lo establecido en la Ley 2013 de 2019.</v>
      </c>
      <c r="C10" s="93" t="str">
        <f>+'3 PROBABIL E IMPACTO INHERENTE'!F10</f>
        <v>Media</v>
      </c>
      <c r="D10" s="93" t="str">
        <f>+'3 PROBABIL E IMPACTO INHERENTE'!N10</f>
        <v>Catastrófico</v>
      </c>
      <c r="E10" s="323" t="str">
        <f t="shared" ref="E10:E26" si="0">+IF(C10=$Q$7,IF(D10=$R$6,$R$7,IF(D10=$S$6,$S$7,IF(D10=$T$6,$T$7,IF(D10=$U$6,$U$7,IF(D10=$V$6,$V$7))))),IF(C10=$Q$8,IF(D10=$R$6,$R$8,IF(D10=$S$6,$S$8,IF(D10=$T$6,$T$8,IF(D10=$U$6,$U$8,IF(D10=$V$6,$V$8))))),IF(C10=$Q$9,IF(D10=$R$6,$R$9,IF(D10=$S$6,$S$9,IF(D10=$T$6,$T$9,IF(D10=$U$6,$U$9,IF(D10=$V$6,$V$9))))),IF(C10=$Q$10,IF(D10=$R$6,$R$10,IF(D10=$S$6,$S$10,IF(D10=$T$6,$T$10,IF(D10=$U$6,$U$10,IF(D10=$V$6,$V$10))))),IF(C10=$Q$11,IF(D10=$R$6,$R$11,IF(D10=$S$6,$S$11,IF(D10=$T$6,$T$11,IF(D10=$U$6,$U$11,IF(D10=$V$6,$V$11))))),"")))))</f>
        <v>Extremo</v>
      </c>
      <c r="F10" s="94"/>
      <c r="G10" s="421"/>
      <c r="H10" s="85" t="s">
        <v>54</v>
      </c>
      <c r="I10" s="103" t="str">
        <f>+IF(AND(C7=$Q$10,D7=$R$6),A7,"")&amp;" "&amp;IF(AND(C8=$Q$10,D8=$R$6),A8,"")&amp;" "&amp;IF(AND(C9=$Q$10,D9=$R$6),A9,"")&amp;" "&amp;IF(AND(C10=$Q$10,D10=$R$6),A10,"")&amp;" "&amp;IF(AND(C11=$Q$10,D11=$R$6),A11,"")&amp;" "&amp;IF(AND(C12=$Q$10,D12=$R$6),A12,"")&amp;" "&amp;IF(AND(C13=$Q$10,D13=$R$6),A13,"")&amp;" "&amp;IF(AND(C14=$Q$10,D14=$R$6),A14,"")&amp;" "&amp;IF(AND(C15=$Q$10,D15=$R$6),A15,"")&amp;" "&amp;IF(AND(C16=$Q$10,D16=$R$6),A16,"")&amp;" "&amp;IF(AND(C17=$Q$10,D17=$R$6),A17,"")&amp;" "&amp;IF(AND(C18=$Q$10,D18=$R$6),A18,"")&amp;" "&amp;IF(AND(C19=$Q$10,D19=$R$6),A19,"")&amp;" "&amp;IF(AND(C20=$Q$10,D20=$R$6),A20,"")&amp;" "&amp;IF(AND(C21=$Q$10,D21=$R$6),A21,"")&amp;" "&amp;IF(AND(C22=$Q$10,D22=$R$6),A22,"")&amp;" "&amp;IF(AND(C23=$Q$10,D23=$R$6),A23,"")&amp;" "&amp;IF(AND(C24=$Q$10,D24=$R$6),A24,"")&amp;" "&amp;IF(AND(C25=$Q$10,D25=$R$6),A25,"")&amp;" "&amp;IF(AND(C26=$Q$10,D26=$R$6),A26,"")</f>
        <v xml:space="preserve">                   </v>
      </c>
      <c r="J10" s="99" t="str">
        <f>+IF(AND(C7=$Q$10,D7=$S$6),A7,"")&amp;" "&amp;IF(AND(C8=$Q$10,D8=$S$6),A8,"")&amp;" "&amp;IF(AND(C9=$Q$10,D9=$S$6),A9,"")&amp;" "&amp;IF(AND(C10=$Q$10,D10=$S$6),A10,"")&amp;" "&amp;IF(AND(C11=$Q$10,D11=$S$6),A11,"")&amp;" "&amp;IF(AND(C12=$Q$10,D12=$S$6),A12,"")&amp;" "&amp;IF(AND(C13=$Q$10,D13=$S$6),A13,"")&amp;" "&amp;IF(AND(C14=$Q$10,D14=$S$6),A14,"")&amp;" "&amp;IF(AND(C15=$Q$10,D15=$S$6),A15,"")&amp;" "&amp;IF(AND(C16=$Q$10,D16=$S$6),A16,"")&amp;" "&amp;IF(AND(C17=$Q$10,D17=$S$6),A17,"")&amp;" "&amp;IF(AND(C18=$Q$10,D18=$S$6),A18,"")&amp;" "&amp;IF(AND(C19=$Q$10,D19=$S$6),A19,"")&amp;" "&amp;IF(AND(C20=$Q$10,D20=$S$6),A20,"")&amp;" "&amp;IF(AND(C21=$Q$10,D21=$S$6),A21,"")&amp;" "&amp;IF(AND(C22=$Q$10,D22=$S$6),A22,"")&amp;" "&amp;IF(AND(C23=$Q$10,D23=$S$6),A23,"")&amp;" "&amp;IF(AND(C24=$Q$10,D24=$S$6),A24,"")&amp;" "&amp;IF(AND(C25=$Q$10,D25=$S$6),A25,"")&amp;" "&amp;IF(AND(C26=$Q$10,D26=$S$6),A26,"")</f>
        <v xml:space="preserve">R1    R5               </v>
      </c>
      <c r="K10" s="99" t="str">
        <f>+IF(AND(C7=$Q$10,D7=$T$6),A7,"")&amp;" "&amp;IF(AND(C8=$Q$10,D8=$T$6),A8,"")&amp;" "&amp;IF(AND(C9=$Q$10,D9=$T$6),A9,"")&amp;" "&amp;IF(AND(C10=$Q$10,D10=$T$6),A10,"")&amp;" "&amp;IF(AND(C11=$Q$10,D11=$T$6),A11,"")&amp;" "&amp;IF(AND(C12=$Q$10,D12=$T$6),A12,"")&amp;" "&amp;IF(AND(C13=$Q$10,D13=$T$6),A13,"")&amp;" "&amp;IF(AND(C14=$Q$10,D14=$T$6),A14,"")&amp;" "&amp;IF(AND(C15=$Q$10,D15=$T$6),A15,"")&amp;" "&amp;IF(AND(C16=$Q$10,D16=$T$6),A16,"")&amp;" "&amp;IF(AND(C17=$Q$10,D17=$T$6),A17,"")&amp;" "&amp;IF(AND(C18=$Q$10,D18=$T$6),A18,"")&amp;" "&amp;IF(AND(C19=$Q$10,D19=$T$6),A19,"")&amp;" "&amp;IF(AND(C20=$Q$10,D20=$T$6),A20,"")&amp;" "&amp;IF(AND(C21=$Q$10,D21=$T$6),A21,"")&amp;" "&amp;IF(AND(C22=$Q$10,D22=$T$6),A22,"")&amp;" "&amp;IF(AND(C23=$Q$10,D23=$T$6),A23,"")&amp;" "&amp;IF(AND(C24=$Q$10,D24=$T$6),A24,"")&amp;" "&amp;IF(AND(C25=$Q$10,D25=$T$6),A25,"")&amp;" "&amp;IF(AND(C26=$Q$10,D26=$T$6),A26,"")</f>
        <v xml:space="preserve">                   </v>
      </c>
      <c r="L10" s="95" t="str">
        <f>+IF(AND(C7=$Q$10,D7=$U$6),A7,"")&amp;" "&amp;IF(AND(C8=$Q$10,D8=$U$6),A8,"")&amp;" "&amp;IF(AND(C9=$Q$10,D9=$U$6),A9,"")&amp;" "&amp;IF(AND(C10=$Q$10,D10=$U$6),A10,"")&amp;" "&amp;IF(AND(C11=$Q$10,D11=$U$6),A11,"")&amp;" "&amp;IF(AND(C12=$Q$10,D12=$U$6),A12,"")&amp;" "&amp;IF(AND(C13=$Q$10,D13=$U$6),A13,"")&amp;" "&amp;IF(AND(C14=$Q$10,D14=$U$6),A14,"")&amp;" "&amp;IF(AND(C15=$Q$10,D15=$U$6),A15,"")&amp;" "&amp;IF(AND(C16=$Q$10,D16=$U$6),A16,"")&amp;" "&amp;IF(AND(C17=$Q$10,D17=$U$6),A17,"")&amp;" "&amp;IF(AND(C18=$Q$10,D18=$U$6),A18,"")&amp;" "&amp;IF(AND(C19=$Q$10,D19=$U$6),A19,"")&amp;" "&amp;IF(AND(C20=$Q$10,D20=$U$6),A20,"")&amp;" "&amp;IF(AND(C21=$Q$10,D21=$U$6),A21,"")&amp;" "&amp;IF(AND(C22=$Q$10,D22=$U$6),A22,"")&amp;" "&amp;IF(AND(C23=$Q$10,D23=$U$6),A23,"")&amp;" "&amp;IF(AND(C24=$Q$10,D24=$U$6),A24,"")&amp;" "&amp;IF(AND(C25=$Q$10,D25=$U$6),A25,"")&amp;" "&amp;IF(AND(C26=$Q$10,D26=$U$6),A26,"")</f>
        <v xml:space="preserve">                   </v>
      </c>
      <c r="M10" s="96" t="str">
        <f>+IF(AND(C7=$Q$10,D7=$V$6),A7,"")&amp;" "&amp;IF(AND(C8=$Q$10,D8=$V$6),A8,"")&amp;" "&amp;IF(AND(C9=$Q$10,D9=$V$6),A9,"")&amp;" "&amp;IF(AND(C10=$Q$10,D10=$V$6),A10,"")&amp;" "&amp;IF(AND(C11=$Q$10,D11=$V$6),A11,"")&amp;" "&amp;IF(AND(C12=$Q$10,D12=$V$6),A12,"")&amp;" "&amp;IF(AND(C13=$Q$10,D13=$V$6),A13,"")&amp;" "&amp;IF(AND(C14=$Q$10,D14=$V$6),A14,"")&amp;" "&amp;IF(AND(C15=$Q$10,D15=$V$6),A15,"")&amp;" "&amp;IF(AND(C16=$Q$10,D16=$V$6),A16,"")&amp;" "&amp;IF(AND(C17=$Q$10,D17=$V$6),A17,"")&amp;" "&amp;IF(AND(C18=$Q$10,D18=$V$6),A18,"")&amp;" "&amp;IF(AND(C19=$Q$10,D19=$V$6),A19,"")&amp;" "&amp;IF(AND(C20=$Q$10,D20=$V$6),A20,"")&amp;" "&amp;IF(AND(C21=$Q$10,D21=$V$6),A21,"")&amp;" "&amp;IF(AND(C22=$Q$10,D22=$V$6),A22,"")&amp;" "&amp;IF(AND(C23=$Q$10,D23=$V$6),A23,"")&amp;" "&amp;IF(AND(C24=$Q$10,D24=$V$6),A24,"")&amp;" "&amp;IF(AND(C25=$Q$10,D25=$V$6),A25,"")&amp;" "&amp;IF(AND(C26=$Q$10,D26=$V$6),A26,"")</f>
        <v xml:space="preserve">                   </v>
      </c>
      <c r="N10" s="94"/>
      <c r="O10" s="419"/>
      <c r="P10" s="97">
        <v>0.4</v>
      </c>
      <c r="Q10" s="88" t="s">
        <v>54</v>
      </c>
      <c r="R10" s="103" t="s">
        <v>83</v>
      </c>
      <c r="S10" s="99" t="s">
        <v>5</v>
      </c>
      <c r="T10" s="99" t="s">
        <v>5</v>
      </c>
      <c r="U10" s="95" t="s">
        <v>82</v>
      </c>
      <c r="V10" s="96" t="s">
        <v>81</v>
      </c>
      <c r="Y10" s="81"/>
      <c r="Z10" s="81"/>
      <c r="AA10" s="90"/>
      <c r="AB10" s="100"/>
      <c r="AC10" s="101"/>
      <c r="AD10" s="98"/>
      <c r="AE10" s="98"/>
      <c r="AF10" s="98"/>
      <c r="AG10" s="102"/>
      <c r="AH10" s="98"/>
      <c r="AI10" s="90"/>
      <c r="AJ10" s="90"/>
    </row>
    <row r="11" spans="1:36" ht="93" customHeight="1" thickBot="1" x14ac:dyDescent="0.25">
      <c r="A11" s="91" t="str">
        <f>'2 CONTEXTO E IDENTIFICACIÓN'!A10</f>
        <v>R5</v>
      </c>
      <c r="B11" s="92" t="str">
        <f>+'2 CONTEXTO E IDENTIFICACIÓN'!E10</f>
        <v>Posibilidad de pérdida Económica y Reputacional por la fuga de conocimiento institucional debido al retiro del personal de la entidad por cualquier motivo.</v>
      </c>
      <c r="C11" s="93" t="str">
        <f>+'3 PROBABIL E IMPACTO INHERENTE'!F11</f>
        <v>Baja</v>
      </c>
      <c r="D11" s="93" t="str">
        <f>+'3 PROBABIL E IMPACTO INHERENTE'!N11</f>
        <v>Menor</v>
      </c>
      <c r="E11" s="323" t="str">
        <f t="shared" si="0"/>
        <v>Moderado</v>
      </c>
      <c r="F11" s="94"/>
      <c r="G11" s="422"/>
      <c r="H11" s="104" t="s">
        <v>52</v>
      </c>
      <c r="I11" s="105" t="str">
        <f>+IF(AND(C7=$Q$11,D7=$R$6),A7,"")&amp;" "&amp;IF(AND(C8=$Q$11,D8=$R$6),A8,"")&amp;" "&amp;IF(AND(C9=$Q$11,D9=$R$6),A9,"")&amp;" "&amp;IF(AND(C10=$Q$11,D10=$R$6),A10,"")&amp;" "&amp;IF(AND(C11=$Q$11,D11=$R$6),A11,"")&amp;" "&amp;IF(AND(C12=$Q$11,D12=$R$6),A12,"")&amp;" "&amp;IF(AND(C13=$Q$11,D13=$R$6),A13,"")&amp;" "&amp;IF(AND(C14=$Q$11,D14=$R$6),A14,"")&amp;" "&amp;IF(AND(C15=$Q$11,D15=$R$6),A15,"")&amp;" "&amp;IF(AND(C16=$Q$11,D16=$R$6),A16,"")&amp;" "&amp;IF(AND(C17=$Q$11,D17=$R$6),A17,"")&amp;" "&amp;IF(AND(C18=$Q$11,D18=$R$6),A18,"")&amp;" "&amp;IF(AND(C19=$Q$11,D19=$R$6),A19,"")&amp;" "&amp;IF(AND(C20=$Q$11,D20=$R$6),A20,"")&amp;" "&amp;IF(AND(C21=$Q$11,D21=$R$6),A21,"")&amp;" "&amp;IF(AND(C22=$Q$11,D22=$R$6),A22,"")&amp;" "&amp;IF(AND(C23=$Q$11,D23=$R$6),A23,"")&amp;" "&amp;IF(AND(C24=$Q$11,D24=$R$6),A24,"")&amp;" "&amp;IF(AND(C25=$Q$11,D25=$R$6),A25,"")&amp;" "&amp;IF(AND(C26=$Q$11,D26=$R$6),A26,"")</f>
        <v xml:space="preserve">                   </v>
      </c>
      <c r="J11" s="105" t="str">
        <f>+IF(AND(C7=$Q$11,D7=$S$6),A7,"")&amp;" "&amp;IF(AND(C8=$Q$11,D8=$S$6),A8,"")&amp;" "&amp;IF(AND(C9=$Q$11,D9=$S$6),A9,"")&amp;" "&amp;IF(AND(C10=$Q$11,D10=$S$6),A10,"")&amp;" "&amp;IF(AND(C11=$Q$11,D11=$S$6),A11,"")&amp;" "&amp;IF(AND(C12=$Q$11,D12=$S$6),A12,"")&amp;" "&amp;IF(AND(C13=$Q$11,D13=$S$6),A13,"")&amp;" "&amp;IF(AND(C14=$Q$11,D14=$S$6),A14,"")&amp;" "&amp;IF(AND(C15=$Q$11,D15=$S$6),A15,"")&amp;" "&amp;IF(AND(C16=$Q$11,D16=$S$6),A16,"")&amp;" "&amp;IF(AND(C17=$Q$11,D17=$S$6),A17,"")&amp;" "&amp;IF(AND(C18=$Q$11,D18=$S$6),A18,"")&amp;" "&amp;IF(AND(C19=$Q$11,D19=$S$6),A19,"")&amp;" "&amp;IF(AND(C20=$Q$11,D20=$S$6),A20,"")&amp;" "&amp;IF(AND(C21=$Q$11,D21=$S$6),A21,"")&amp;" "&amp;IF(AND(C22=$Q$11,D22=$S$6),A22,"")&amp;" "&amp;IF(AND(C23=$Q$11,D23=$S$6),A23,"")&amp;" "&amp;IF(AND(C24=$Q$11,D24=$S$6),A24,"")&amp;" "&amp;IF(AND(C25=$Q$11,D25=$S$6),A25,"")&amp;" "&amp;IF(AND(C26=$Q$11,D26=$S$6),A26,"")</f>
        <v xml:space="preserve">                   </v>
      </c>
      <c r="K11" s="106" t="str">
        <f>+IF(AND(C7=$Q$11,D7=$T$6),A7,"")&amp;" "&amp;IF(AND(C8=$Q$11,D8=$T$6),A8,"")&amp;" "&amp;IF(AND(C9=$Q$11,D9=$T$6),A9,"")&amp;" "&amp;IF(AND(C10=$Q$11,D10=$T$6),A10,"")&amp;" "&amp;IF(AND(C11=$Q$11,D11=$T$6),A11,"")&amp;" "&amp;IF(AND(C12=$Q$11,D12=$T$6),A12,"")&amp;" "&amp;IF(AND(C13=$Q$11,D13=$T$6),A13,"")&amp;" "&amp;IF(AND(C14=$Q$11,D14=$T$6),A14,"")&amp;" "&amp;IF(AND(C15=$Q$11,D15=$T$6),A15,"")&amp;" "&amp;IF(AND(C16=$Q$11,D16=$T$6),A16,"")&amp;" "&amp;IF(AND(C17=$Q$11,D17=$T$6),A17,"")&amp;" "&amp;IF(AND(C18=$Q$11,D18=$T$6),A18,"")&amp;" "&amp;IF(AND(C19=$Q$11,D19=$T$6),A19,"")&amp;" "&amp;IF(AND(C20=$Q$11,D20=$T$6),A20,"")&amp;" "&amp;IF(AND(C21=$Q$11,D21=$T$6),A21,"")&amp;" "&amp;IF(AND(C22=$Q$11,D22=$T$6),A22,"")&amp;" "&amp;IF(AND(C23=$Q$11,D23=$T$6),A23,"")&amp;" "&amp;IF(AND(C24=$Q$11,D24=$T$6),A24,"")&amp;" "&amp;IF(AND(C25=$Q$11,D25=$T$6),A25,"")&amp;" "&amp;IF(AND(C26=$Q$11,D26=$T$6),A26,"")</f>
        <v xml:space="preserve"> R2                  </v>
      </c>
      <c r="L11" s="107" t="str">
        <f>+IF(AND(C7=$Q$11,D7=$U$6),A7,"")&amp;" "&amp;IF(AND(C8=$Q$11,D8=$U$6),A8,"")&amp;" "&amp;IF(AND(C9=$Q$11,D9=$U$6),A9,"")&amp;" "&amp;IF(AND(C10=$Q$11,D10=$U$6),A10,"")&amp;" "&amp;IF(AND(C11=$Q$11,D11=$U$6),A11,"")&amp;" "&amp;IF(AND(C12=$Q$11,D12=$U$6),A12,"")&amp;" "&amp;IF(AND(C13=$Q$11,D13=$U$6),A13,"")&amp;" "&amp;IF(AND(C14=$Q$11,D14=$U$6),A14,"")&amp;" "&amp;IF(AND(C15=$Q$11,D15=$U$6),A15,"")&amp;" "&amp;IF(AND(C16=$Q$11,D16=$U$6),A16,"")&amp;" "&amp;IF(AND(C17=$Q$11,D17=$U$6),A17,"")&amp;" "&amp;IF(AND(C18=$Q$11,D18=$U$6),A18,"")&amp;" "&amp;IF(AND(C19=$Q$11,D19=$U$6),A19,"")&amp;" "&amp;IF(AND(C20=$Q$11,D20=$U$6),A20,"")&amp;" "&amp;IF(AND(C21=$Q$11,D21=$U$6),A21,"")&amp;" "&amp;IF(AND(C22=$Q$11,D22=$U$6),A22,"")&amp;" "&amp;IF(AND(C23=$Q$11,D23=$U$6),A23,"")&amp;" "&amp;IF(AND(C24=$Q$11,D24=$U$6),A24,"")&amp;" "&amp;IF(AND(C25=$Q$11,D25=$U$6),A25,"")&amp;" "&amp;IF(AND(C26=$Q$11,D26=$U$6),A26,"")</f>
        <v xml:space="preserve">                   </v>
      </c>
      <c r="M11" s="108" t="str">
        <f>+IF(AND(C7=$Q$11,D7=$V$6),A7,"")&amp;" "&amp;IF(AND(C8=$Q$11,D8=$V$6),A8,"")&amp;" "&amp;IF(AND(C9=$Q$11,D9=$V$6),A9,"")&amp;" "&amp;IF(AND(C10=$Q$11,D10=$V$6),A10,"")&amp;" "&amp;IF(AND(C11=$Q$11,D11=$V$6),A11,"")&amp;" "&amp;IF(AND(C12=$Q$11,D12=$V$6),A12,"")&amp;" "&amp;IF(AND(C13=$Q$11,D13=$V$6),A13,"")&amp;" "&amp;IF(AND(C14=$Q$11,D14=$V$6),A14,"")&amp;" "&amp;IF(AND(C15=$Q$11,D15=$V$6),A15,"")&amp;" "&amp;IF(AND(C16=$Q$11,D16=$V$6),A16,"")&amp;" "&amp;IF(AND(C17=$Q$11,D17=$V$6),A17,"")&amp;" "&amp;IF(AND(C18=$Q$11,D18=$V$6),A18,"")&amp;" "&amp;IF(AND(C19=$Q$11,D19=$V$6),A19,"")&amp;" "&amp;IF(AND(C20=$Q$11,D20=$V$6),A20,"")&amp;" "&amp;IF(AND(C21=$Q$11,D21=$V$6),A21,"")&amp;" "&amp;IF(AND(C22=$Q$11,D22=$V$6),A22,"")&amp;" "&amp;IF(AND(C23=$Q$11,D23=$V$6),A23,"")&amp;" "&amp;IF(AND(C24=$Q$11,D24=$V$6),A24,"")&amp;" "&amp;IF(AND(C25=$Q$11,D25=$V$6),A25,"")&amp;" "&amp;IF(AND(C26=$Q$11,D26=$V$6),A26,"")</f>
        <v xml:space="preserve">                   </v>
      </c>
      <c r="N11" s="94"/>
      <c r="O11" s="420"/>
      <c r="P11" s="109">
        <v>0.2</v>
      </c>
      <c r="Q11" s="110" t="s">
        <v>52</v>
      </c>
      <c r="R11" s="105" t="s">
        <v>83</v>
      </c>
      <c r="S11" s="105" t="s">
        <v>83</v>
      </c>
      <c r="T11" s="106" t="s">
        <v>5</v>
      </c>
      <c r="U11" s="107" t="s">
        <v>82</v>
      </c>
      <c r="V11" s="108" t="s">
        <v>81</v>
      </c>
      <c r="Y11" s="81"/>
      <c r="Z11" s="81"/>
      <c r="AA11" s="90"/>
      <c r="AB11" s="100"/>
      <c r="AC11" s="101"/>
      <c r="AD11" s="98"/>
      <c r="AE11" s="98"/>
      <c r="AF11" s="98"/>
      <c r="AG11" s="111"/>
      <c r="AH11" s="98"/>
      <c r="AI11" s="90"/>
      <c r="AJ11" s="90"/>
    </row>
    <row r="12" spans="1:36" ht="94.5" customHeight="1" x14ac:dyDescent="0.2">
      <c r="A12" s="91" t="str">
        <f>'2 CONTEXTO E IDENTIFICACIÓN'!A11</f>
        <v>R6</v>
      </c>
      <c r="B12" s="92" t="str">
        <f>+'2 CONTEXTO E IDENTIFICACIÓN'!E11</f>
        <v xml:space="preserve">  </v>
      </c>
      <c r="C12" s="93" t="str">
        <f>+'3 PROBABIL E IMPACTO INHERENTE'!F12</f>
        <v/>
      </c>
      <c r="D12" s="93" t="str">
        <f>+'3 PROBABIL E IMPACTO INHERENTE'!N12</f>
        <v/>
      </c>
      <c r="E12" s="323" t="str">
        <f t="shared" si="0"/>
        <v/>
      </c>
      <c r="F12" s="94"/>
      <c r="G12" s="94"/>
      <c r="H12" s="94"/>
      <c r="I12" s="94"/>
      <c r="J12" s="94"/>
      <c r="K12" s="94"/>
      <c r="L12" s="94"/>
      <c r="M12" s="94"/>
      <c r="N12" s="94"/>
      <c r="Y12" s="81"/>
      <c r="Z12" s="81"/>
      <c r="AA12" s="90"/>
      <c r="AB12" s="100"/>
      <c r="AC12" s="101"/>
      <c r="AD12" s="98"/>
      <c r="AE12" s="98"/>
      <c r="AF12" s="98"/>
      <c r="AG12" s="98"/>
      <c r="AH12" s="98"/>
      <c r="AI12" s="90"/>
      <c r="AJ12" s="90"/>
    </row>
    <row r="13" spans="1:36" ht="84" customHeight="1" x14ac:dyDescent="0.2">
      <c r="A13" s="91" t="str">
        <f>'2 CONTEXTO E IDENTIFICACIÓN'!A12</f>
        <v>R7</v>
      </c>
      <c r="B13" s="92" t="str">
        <f>+'2 CONTEXTO E IDENTIFICACIÓN'!E12</f>
        <v xml:space="preserve">  </v>
      </c>
      <c r="C13" s="93" t="str">
        <f>+'3 PROBABIL E IMPACTO INHERENTE'!F13</f>
        <v/>
      </c>
      <c r="D13" s="93" t="str">
        <f>+'3 PROBABIL E IMPACTO INHERENTE'!N13</f>
        <v/>
      </c>
      <c r="E13" s="323" t="str">
        <f t="shared" si="0"/>
        <v/>
      </c>
      <c r="F13" s="94"/>
      <c r="G13" s="94"/>
      <c r="H13" s="94"/>
      <c r="I13" s="94"/>
      <c r="J13" s="94"/>
      <c r="K13" s="94"/>
      <c r="L13" s="94"/>
      <c r="M13" s="94"/>
      <c r="N13" s="94"/>
      <c r="R13" s="83" t="s">
        <v>85</v>
      </c>
      <c r="T13" s="81"/>
      <c r="U13" s="81"/>
      <c r="V13" s="81"/>
      <c r="W13" s="81"/>
      <c r="X13" s="81"/>
      <c r="Y13" s="81"/>
      <c r="Z13" s="81"/>
      <c r="AA13" s="90"/>
      <c r="AB13" s="100"/>
      <c r="AC13" s="90"/>
      <c r="AD13" s="101"/>
      <c r="AE13" s="101"/>
      <c r="AF13" s="101"/>
      <c r="AG13" s="101"/>
      <c r="AH13" s="101"/>
      <c r="AI13" s="90"/>
      <c r="AJ13" s="90"/>
    </row>
    <row r="14" spans="1:36" ht="30.6" customHeight="1" x14ac:dyDescent="0.2">
      <c r="A14" s="91" t="str">
        <f>'2 CONTEXTO E IDENTIFICACIÓN'!A13</f>
        <v>R8</v>
      </c>
      <c r="B14" s="92" t="str">
        <f>+'2 CONTEXTO E IDENTIFICACIÓN'!E13</f>
        <v xml:space="preserve">  </v>
      </c>
      <c r="C14" s="93" t="str">
        <f>+'3 PROBABIL E IMPACTO INHERENTE'!F14</f>
        <v/>
      </c>
      <c r="D14" s="93" t="str">
        <f>+'3 PROBABIL E IMPACTO INHERENTE'!N14</f>
        <v/>
      </c>
      <c r="E14" s="92" t="str">
        <f t="shared" si="0"/>
        <v/>
      </c>
      <c r="F14" s="94"/>
      <c r="G14" s="94"/>
      <c r="H14" s="94"/>
      <c r="I14" s="94"/>
      <c r="J14" s="94"/>
      <c r="K14" s="94"/>
      <c r="L14" s="94"/>
      <c r="M14" s="94"/>
      <c r="N14" s="94"/>
      <c r="R14" s="112" t="s">
        <v>81</v>
      </c>
      <c r="T14" s="81"/>
      <c r="U14" s="81"/>
      <c r="V14" s="81"/>
      <c r="W14" s="81"/>
      <c r="X14" s="81"/>
      <c r="Y14" s="81"/>
      <c r="Z14" s="81"/>
      <c r="AA14" s="90"/>
      <c r="AB14" s="90"/>
      <c r="AC14" s="90"/>
      <c r="AD14" s="98"/>
      <c r="AE14" s="98"/>
      <c r="AF14" s="98"/>
      <c r="AG14" s="98"/>
      <c r="AH14" s="98"/>
      <c r="AI14" s="90"/>
      <c r="AJ14" s="90"/>
    </row>
    <row r="15" spans="1:36" ht="30.6" customHeight="1" x14ac:dyDescent="0.2">
      <c r="A15" s="91" t="str">
        <f>'2 CONTEXTO E IDENTIFICACIÓN'!A14</f>
        <v>R9</v>
      </c>
      <c r="B15" s="92" t="str">
        <f>+'2 CONTEXTO E IDENTIFICACIÓN'!E14</f>
        <v xml:space="preserve">  </v>
      </c>
      <c r="C15" s="93" t="str">
        <f>+'3 PROBABIL E IMPACTO INHERENTE'!F15</f>
        <v/>
      </c>
      <c r="D15" s="93" t="str">
        <f>+'3 PROBABIL E IMPACTO INHERENTE'!N15</f>
        <v/>
      </c>
      <c r="E15" s="92" t="str">
        <f t="shared" si="0"/>
        <v/>
      </c>
      <c r="F15" s="94"/>
      <c r="G15" s="94"/>
      <c r="H15" s="94"/>
      <c r="I15" s="94"/>
      <c r="J15" s="94"/>
      <c r="K15" s="94"/>
      <c r="L15" s="94"/>
      <c r="M15" s="94"/>
      <c r="N15" s="94"/>
      <c r="R15" s="95" t="s">
        <v>82</v>
      </c>
      <c r="S15" s="81"/>
      <c r="T15" s="81"/>
      <c r="U15" s="81"/>
      <c r="V15" s="81"/>
      <c r="W15" s="81"/>
      <c r="X15" s="81"/>
      <c r="Y15" s="81"/>
      <c r="Z15" s="81"/>
      <c r="AA15" s="90"/>
      <c r="AB15" s="90"/>
      <c r="AC15" s="90"/>
      <c r="AD15" s="98"/>
      <c r="AE15" s="98"/>
      <c r="AF15" s="98"/>
      <c r="AG15" s="98"/>
      <c r="AH15" s="98"/>
      <c r="AI15" s="90"/>
      <c r="AJ15" s="90"/>
    </row>
    <row r="16" spans="1:36" ht="30.6" customHeight="1" x14ac:dyDescent="0.2">
      <c r="A16" s="91" t="str">
        <f>'2 CONTEXTO E IDENTIFICACIÓN'!A15</f>
        <v>R10</v>
      </c>
      <c r="B16" s="92" t="str">
        <f>+'2 CONTEXTO E IDENTIFICACIÓN'!E15</f>
        <v xml:space="preserve">  </v>
      </c>
      <c r="C16" s="93" t="str">
        <f>+'3 PROBABIL E IMPACTO INHERENTE'!F16</f>
        <v/>
      </c>
      <c r="D16" s="93" t="str">
        <f>+'3 PROBABIL E IMPACTO INHERENTE'!N16</f>
        <v/>
      </c>
      <c r="E16" s="92" t="str">
        <f t="shared" si="0"/>
        <v/>
      </c>
      <c r="F16" s="94"/>
      <c r="G16" s="94"/>
      <c r="H16" s="94"/>
      <c r="I16" s="94"/>
      <c r="J16" s="94"/>
      <c r="K16" s="94"/>
      <c r="L16" s="94"/>
      <c r="M16" s="94"/>
      <c r="N16" s="94"/>
      <c r="Q16" s="113"/>
      <c r="R16" s="99" t="s">
        <v>5</v>
      </c>
      <c r="S16" s="113"/>
      <c r="T16" s="113"/>
      <c r="U16" s="113"/>
      <c r="V16" s="113"/>
      <c r="W16" s="113"/>
      <c r="X16" s="113"/>
      <c r="Y16" s="113"/>
      <c r="Z16" s="113"/>
      <c r="AA16" s="90"/>
      <c r="AB16" s="90"/>
      <c r="AC16" s="114"/>
      <c r="AD16" s="114"/>
      <c r="AE16" s="114"/>
      <c r="AF16" s="114"/>
      <c r="AG16" s="114"/>
      <c r="AH16" s="114"/>
      <c r="AI16" s="90"/>
      <c r="AJ16" s="90"/>
    </row>
    <row r="17" spans="1:36" ht="30.6" customHeight="1" x14ac:dyDescent="0.2">
      <c r="A17" s="91" t="str">
        <f>'2 CONTEXTO E IDENTIFICACIÓN'!A16</f>
        <v>R11</v>
      </c>
      <c r="B17" s="92" t="str">
        <f>+'2 CONTEXTO E IDENTIFICACIÓN'!E16</f>
        <v xml:space="preserve">  </v>
      </c>
      <c r="C17" s="93" t="str">
        <f>+'3 PROBABIL E IMPACTO INHERENTE'!F17</f>
        <v/>
      </c>
      <c r="D17" s="93" t="str">
        <f>+'3 PROBABIL E IMPACTO INHERENTE'!N17</f>
        <v/>
      </c>
      <c r="E17" s="92" t="str">
        <f t="shared" si="0"/>
        <v/>
      </c>
      <c r="F17" s="94"/>
      <c r="G17" s="94"/>
      <c r="H17" s="94"/>
      <c r="I17" s="94"/>
      <c r="J17" s="94"/>
      <c r="K17" s="94"/>
      <c r="L17" s="94"/>
      <c r="M17" s="94"/>
      <c r="N17" s="94"/>
      <c r="Q17" s="113"/>
      <c r="R17" s="103" t="s">
        <v>83</v>
      </c>
      <c r="Y17" s="113"/>
      <c r="Z17" s="113"/>
      <c r="AA17" s="90"/>
      <c r="AB17" s="90"/>
      <c r="AC17" s="90"/>
      <c r="AD17" s="98"/>
      <c r="AE17" s="98"/>
      <c r="AF17" s="98"/>
      <c r="AG17" s="98"/>
      <c r="AH17" s="98"/>
      <c r="AI17" s="90"/>
      <c r="AJ17" s="90"/>
    </row>
    <row r="18" spans="1:36" ht="30.6" customHeight="1" x14ac:dyDescent="0.2">
      <c r="A18" s="91" t="str">
        <f>'2 CONTEXTO E IDENTIFICACIÓN'!A17</f>
        <v>R12</v>
      </c>
      <c r="B18" s="92" t="str">
        <f>+'2 CONTEXTO E IDENTIFICACIÓN'!E17</f>
        <v xml:space="preserve">  </v>
      </c>
      <c r="C18" s="93" t="str">
        <f>+'3 PROBABIL E IMPACTO INHERENTE'!F18</f>
        <v/>
      </c>
      <c r="D18" s="93" t="str">
        <f>+'3 PROBABIL E IMPACTO INHERENTE'!N18</f>
        <v/>
      </c>
      <c r="E18" s="92" t="str">
        <f t="shared" si="0"/>
        <v/>
      </c>
      <c r="F18" s="94"/>
      <c r="G18" s="94"/>
      <c r="H18" s="94"/>
      <c r="I18" s="94"/>
      <c r="J18" s="94"/>
      <c r="K18" s="94"/>
      <c r="L18" s="94"/>
      <c r="M18" s="94"/>
      <c r="N18" s="94"/>
      <c r="O18" s="115"/>
      <c r="P18" s="115"/>
      <c r="Q18" s="113"/>
      <c r="Y18" s="113"/>
      <c r="Z18" s="113"/>
      <c r="AA18" s="90"/>
      <c r="AB18" s="90"/>
      <c r="AC18" s="90"/>
      <c r="AD18" s="98"/>
      <c r="AE18" s="98"/>
      <c r="AF18" s="98"/>
      <c r="AG18" s="98"/>
      <c r="AH18" s="98"/>
      <c r="AI18" s="90"/>
      <c r="AJ18" s="90"/>
    </row>
    <row r="19" spans="1:36" ht="30.6" customHeight="1" x14ac:dyDescent="0.2">
      <c r="A19" s="91" t="str">
        <f>'2 CONTEXTO E IDENTIFICACIÓN'!A18</f>
        <v>R13</v>
      </c>
      <c r="B19" s="92" t="str">
        <f>+'2 CONTEXTO E IDENTIFICACIÓN'!E18</f>
        <v xml:space="preserve">  </v>
      </c>
      <c r="C19" s="93" t="str">
        <f>+'3 PROBABIL E IMPACTO INHERENTE'!F19</f>
        <v/>
      </c>
      <c r="D19" s="93" t="str">
        <f>+'3 PROBABIL E IMPACTO INHERENTE'!N19</f>
        <v/>
      </c>
      <c r="E19" s="92" t="str">
        <f t="shared" si="0"/>
        <v/>
      </c>
      <c r="F19" s="94"/>
      <c r="G19" s="94"/>
      <c r="H19" s="94"/>
      <c r="I19" s="94"/>
      <c r="J19" s="94"/>
      <c r="K19" s="94"/>
      <c r="L19" s="94"/>
      <c r="M19" s="94"/>
      <c r="N19" s="94"/>
      <c r="O19" s="115"/>
      <c r="P19" s="115"/>
      <c r="Q19" s="116"/>
      <c r="Y19" s="113"/>
      <c r="Z19" s="113"/>
      <c r="AA19" s="90"/>
      <c r="AB19" s="111"/>
      <c r="AC19" s="111"/>
      <c r="AD19" s="111"/>
      <c r="AE19" s="111"/>
      <c r="AF19" s="111"/>
      <c r="AG19" s="111"/>
      <c r="AH19" s="98"/>
      <c r="AI19" s="90"/>
      <c r="AJ19" s="90"/>
    </row>
    <row r="20" spans="1:36" ht="30.6" customHeight="1" x14ac:dyDescent="0.2">
      <c r="A20" s="91" t="str">
        <f>'2 CONTEXTO E IDENTIFICACIÓN'!A19</f>
        <v>R14</v>
      </c>
      <c r="B20" s="92" t="str">
        <f>+'2 CONTEXTO E IDENTIFICACIÓN'!E19</f>
        <v xml:space="preserve">  </v>
      </c>
      <c r="C20" s="93" t="str">
        <f>+'3 PROBABIL E IMPACTO INHERENTE'!F20</f>
        <v/>
      </c>
      <c r="D20" s="93" t="str">
        <f>+'3 PROBABIL E IMPACTO INHERENTE'!N20</f>
        <v/>
      </c>
      <c r="E20" s="92" t="str">
        <f t="shared" si="0"/>
        <v/>
      </c>
      <c r="F20" s="94"/>
      <c r="G20" s="94"/>
      <c r="H20" s="94"/>
      <c r="I20" s="94"/>
      <c r="J20" s="94"/>
      <c r="K20" s="94"/>
      <c r="L20" s="94"/>
      <c r="M20" s="94"/>
      <c r="N20" s="94"/>
      <c r="O20" s="115"/>
      <c r="P20" s="115"/>
      <c r="AA20" s="90"/>
      <c r="AB20" s="117"/>
      <c r="AC20" s="117"/>
      <c r="AD20" s="117"/>
      <c r="AE20" s="117"/>
      <c r="AF20" s="117"/>
      <c r="AG20" s="117"/>
      <c r="AH20" s="98"/>
      <c r="AI20" s="90"/>
      <c r="AJ20" s="90"/>
    </row>
    <row r="21" spans="1:36" ht="30.6" customHeight="1" x14ac:dyDescent="0.2">
      <c r="A21" s="91" t="str">
        <f>'2 CONTEXTO E IDENTIFICACIÓN'!A20</f>
        <v>R15</v>
      </c>
      <c r="B21" s="92" t="str">
        <f>+'2 CONTEXTO E IDENTIFICACIÓN'!E20</f>
        <v xml:space="preserve">  </v>
      </c>
      <c r="C21" s="93" t="str">
        <f>+'3 PROBABIL E IMPACTO INHERENTE'!F21</f>
        <v/>
      </c>
      <c r="D21" s="93" t="str">
        <f>+'3 PROBABIL E IMPACTO INHERENTE'!N21</f>
        <v/>
      </c>
      <c r="E21" s="92" t="str">
        <f t="shared" si="0"/>
        <v/>
      </c>
      <c r="F21" s="94"/>
      <c r="G21" s="94"/>
      <c r="H21" s="94"/>
      <c r="I21" s="94"/>
      <c r="J21" s="94"/>
      <c r="K21" s="94"/>
      <c r="L21" s="94"/>
      <c r="M21" s="94"/>
      <c r="N21" s="94"/>
      <c r="O21" s="115"/>
      <c r="P21" s="115"/>
      <c r="AA21" s="90"/>
      <c r="AB21" s="111"/>
      <c r="AC21" s="111"/>
      <c r="AD21" s="111"/>
      <c r="AE21" s="111"/>
      <c r="AF21" s="111"/>
      <c r="AG21" s="111"/>
      <c r="AH21" s="98"/>
      <c r="AI21" s="90"/>
      <c r="AJ21" s="90"/>
    </row>
    <row r="22" spans="1:36" ht="30.6" customHeight="1" x14ac:dyDescent="0.2">
      <c r="A22" s="91" t="str">
        <f>'2 CONTEXTO E IDENTIFICACIÓN'!A21</f>
        <v>R16</v>
      </c>
      <c r="B22" s="92" t="str">
        <f>+'2 CONTEXTO E IDENTIFICACIÓN'!E21</f>
        <v xml:space="preserve">  </v>
      </c>
      <c r="C22" s="93" t="str">
        <f>+'3 PROBABIL E IMPACTO INHERENTE'!F22</f>
        <v/>
      </c>
      <c r="D22" s="93" t="str">
        <f>+'3 PROBABIL E IMPACTO INHERENTE'!N22</f>
        <v/>
      </c>
      <c r="E22" s="92" t="str">
        <f t="shared" si="0"/>
        <v/>
      </c>
      <c r="F22" s="94"/>
      <c r="G22" s="94"/>
      <c r="H22" s="94"/>
      <c r="I22" s="94"/>
      <c r="J22" s="94"/>
      <c r="K22" s="94"/>
      <c r="L22" s="94"/>
      <c r="M22" s="94"/>
      <c r="N22" s="94"/>
      <c r="AA22" s="90"/>
      <c r="AB22" s="111"/>
      <c r="AC22" s="111"/>
      <c r="AD22" s="111"/>
      <c r="AE22" s="111"/>
      <c r="AF22" s="111"/>
      <c r="AG22" s="111"/>
      <c r="AH22" s="98"/>
      <c r="AI22" s="90"/>
      <c r="AJ22" s="90"/>
    </row>
    <row r="23" spans="1:36" ht="30.6" customHeight="1" x14ac:dyDescent="0.25">
      <c r="A23" s="91" t="str">
        <f>'2 CONTEXTO E IDENTIFICACIÓN'!A22</f>
        <v>R17</v>
      </c>
      <c r="B23" s="92" t="str">
        <f>+'2 CONTEXTO E IDENTIFICACIÓN'!E22</f>
        <v xml:space="preserve">  </v>
      </c>
      <c r="C23" s="93" t="str">
        <f>+'3 PROBABIL E IMPACTO INHERENTE'!F23</f>
        <v/>
      </c>
      <c r="D23" s="93" t="str">
        <f>+'3 PROBABIL E IMPACTO INHERENTE'!N23</f>
        <v/>
      </c>
      <c r="E23" s="92" t="str">
        <f t="shared" si="0"/>
        <v/>
      </c>
      <c r="F23" s="94"/>
      <c r="G23" s="94"/>
      <c r="H23" s="94"/>
      <c r="I23" s="94"/>
      <c r="J23" s="94"/>
      <c r="K23" s="94"/>
      <c r="L23" s="94"/>
      <c r="M23" s="94"/>
      <c r="N23" s="94"/>
    </row>
    <row r="24" spans="1:36" ht="30.6" customHeight="1" x14ac:dyDescent="0.25">
      <c r="A24" s="91" t="str">
        <f>'2 CONTEXTO E IDENTIFICACIÓN'!A23</f>
        <v>R18</v>
      </c>
      <c r="B24" s="92" t="str">
        <f>+'2 CONTEXTO E IDENTIFICACIÓN'!E23</f>
        <v xml:space="preserve">  </v>
      </c>
      <c r="C24" s="93" t="str">
        <f>+'3 PROBABIL E IMPACTO INHERENTE'!F24</f>
        <v/>
      </c>
      <c r="D24" s="93" t="str">
        <f>+'3 PROBABIL E IMPACTO INHERENTE'!N24</f>
        <v/>
      </c>
      <c r="E24" s="92" t="str">
        <f t="shared" si="0"/>
        <v/>
      </c>
      <c r="F24" s="94"/>
      <c r="G24" s="94"/>
      <c r="H24" s="94"/>
      <c r="I24" s="94"/>
      <c r="J24" s="94"/>
      <c r="K24" s="94"/>
      <c r="L24" s="94"/>
      <c r="M24" s="94"/>
      <c r="N24" s="94"/>
    </row>
    <row r="25" spans="1:36" ht="30.6" customHeight="1" x14ac:dyDescent="0.25">
      <c r="A25" s="91" t="str">
        <f>'2 CONTEXTO E IDENTIFICACIÓN'!A24</f>
        <v>R19</v>
      </c>
      <c r="B25" s="92" t="str">
        <f>+'2 CONTEXTO E IDENTIFICACIÓN'!E24</f>
        <v xml:space="preserve">  </v>
      </c>
      <c r="C25" s="93" t="str">
        <f>+'3 PROBABIL E IMPACTO INHERENTE'!F25</f>
        <v/>
      </c>
      <c r="D25" s="93" t="str">
        <f>+'3 PROBABIL E IMPACTO INHERENTE'!N25</f>
        <v/>
      </c>
      <c r="E25" s="92" t="str">
        <f t="shared" si="0"/>
        <v/>
      </c>
      <c r="F25" s="94"/>
      <c r="G25" s="94"/>
      <c r="H25" s="94"/>
      <c r="I25" s="94"/>
      <c r="J25" s="94"/>
      <c r="K25" s="94"/>
      <c r="L25" s="94"/>
      <c r="M25" s="94"/>
      <c r="N25" s="94"/>
    </row>
    <row r="26" spans="1:36" ht="42.6" customHeight="1" x14ac:dyDescent="0.25">
      <c r="A26" s="91" t="str">
        <f>'2 CONTEXTO E IDENTIFICACIÓN'!A25</f>
        <v>R20</v>
      </c>
      <c r="B26" s="92" t="str">
        <f>+'2 CONTEXTO E IDENTIFICACIÓN'!E25</f>
        <v xml:space="preserve">  </v>
      </c>
      <c r="C26" s="93" t="str">
        <f>+'3 PROBABIL E IMPACTO INHERENTE'!F26</f>
        <v/>
      </c>
      <c r="D26" s="93" t="str">
        <f>+'3 PROBABIL E IMPACTO INHERENTE'!N26</f>
        <v/>
      </c>
      <c r="E26" s="92" t="str">
        <f t="shared" si="0"/>
        <v/>
      </c>
      <c r="F26" s="94"/>
      <c r="G26" s="94"/>
      <c r="H26" s="94"/>
      <c r="I26" s="94"/>
      <c r="J26" s="94"/>
      <c r="K26" s="94"/>
      <c r="L26" s="94"/>
      <c r="M26" s="94"/>
      <c r="N26" s="94"/>
    </row>
    <row r="27" spans="1:36" ht="14.45" customHeight="1" x14ac:dyDescent="0.25">
      <c r="B27" s="77"/>
      <c r="D27" s="77"/>
      <c r="E27" s="77"/>
      <c r="F27" s="77"/>
      <c r="G27" s="77"/>
      <c r="H27" s="77"/>
      <c r="I27" s="77"/>
      <c r="J27" s="77"/>
      <c r="K27" s="77"/>
      <c r="L27" s="77"/>
      <c r="M27" s="77"/>
      <c r="N27" s="77"/>
      <c r="Y27" s="82"/>
      <c r="Z27" s="82"/>
      <c r="AA27" s="82"/>
      <c r="AB27" s="82"/>
      <c r="AC27" s="82"/>
      <c r="AD27" s="77"/>
      <c r="AE27" s="77"/>
      <c r="AF27" s="77"/>
      <c r="AG27" s="77"/>
      <c r="AH27" s="77"/>
    </row>
    <row r="28" spans="1:36" ht="39" customHeight="1" x14ac:dyDescent="0.25">
      <c r="B28" s="77"/>
      <c r="D28" s="77"/>
      <c r="E28" s="77"/>
      <c r="F28" s="77"/>
      <c r="G28" s="77"/>
      <c r="H28" s="77"/>
      <c r="I28" s="77"/>
      <c r="J28" s="77"/>
      <c r="K28" s="77"/>
      <c r="L28" s="77"/>
      <c r="M28" s="77"/>
      <c r="N28" s="77"/>
      <c r="Y28" s="82"/>
      <c r="Z28" s="82"/>
      <c r="AA28" s="82"/>
      <c r="AB28" s="82"/>
      <c r="AC28" s="82"/>
      <c r="AD28" s="77"/>
      <c r="AE28" s="77"/>
      <c r="AF28" s="77"/>
      <c r="AG28" s="77"/>
      <c r="AH28" s="77"/>
    </row>
    <row r="29" spans="1:36" ht="19.5" customHeight="1" x14ac:dyDescent="0.25">
      <c r="B29" s="77"/>
      <c r="D29" s="77"/>
      <c r="E29" s="77"/>
      <c r="F29" s="77"/>
      <c r="G29" s="77"/>
      <c r="H29" s="77"/>
      <c r="I29" s="77"/>
      <c r="J29" s="77"/>
      <c r="K29" s="77"/>
      <c r="L29" s="77"/>
      <c r="M29" s="77"/>
      <c r="N29" s="77"/>
      <c r="Y29" s="82"/>
      <c r="Z29" s="82"/>
      <c r="AA29" s="82"/>
      <c r="AB29" s="82"/>
      <c r="AC29" s="82"/>
      <c r="AD29" s="77"/>
      <c r="AE29" s="77"/>
      <c r="AF29" s="77"/>
      <c r="AG29" s="77"/>
      <c r="AH29" s="77"/>
    </row>
    <row r="30" spans="1:36" ht="19.5" customHeight="1" x14ac:dyDescent="0.25">
      <c r="B30" s="77"/>
      <c r="D30" s="77"/>
      <c r="E30" s="77"/>
      <c r="F30" s="77"/>
      <c r="G30" s="77"/>
      <c r="H30" s="77"/>
      <c r="I30" s="77"/>
      <c r="J30" s="77"/>
      <c r="K30" s="77"/>
      <c r="L30" s="77"/>
      <c r="M30" s="77"/>
      <c r="N30" s="77"/>
      <c r="Y30" s="82"/>
      <c r="Z30" s="82"/>
      <c r="AA30" s="82"/>
      <c r="AB30" s="82"/>
      <c r="AC30" s="82"/>
      <c r="AD30" s="77"/>
      <c r="AE30" s="77"/>
      <c r="AF30" s="77"/>
      <c r="AG30" s="77"/>
      <c r="AH30" s="77"/>
    </row>
    <row r="31" spans="1:36" ht="19.5" customHeight="1" x14ac:dyDescent="0.25">
      <c r="B31" s="77"/>
      <c r="D31" s="77"/>
      <c r="E31" s="77"/>
      <c r="F31" s="77"/>
      <c r="G31" s="77"/>
      <c r="H31" s="77"/>
      <c r="I31" s="77"/>
      <c r="J31" s="77"/>
      <c r="K31" s="77"/>
      <c r="L31" s="77"/>
      <c r="M31" s="77"/>
      <c r="N31" s="77"/>
      <c r="Y31" s="82"/>
      <c r="Z31" s="82"/>
      <c r="AA31" s="82"/>
      <c r="AB31" s="82"/>
      <c r="AC31" s="82"/>
      <c r="AD31" s="77"/>
      <c r="AE31" s="77"/>
      <c r="AF31" s="77"/>
      <c r="AG31" s="77"/>
      <c r="AH31" s="77"/>
    </row>
    <row r="32" spans="1:36" ht="19.5" customHeight="1" x14ac:dyDescent="0.25">
      <c r="B32" s="77"/>
      <c r="D32" s="77"/>
      <c r="E32" s="77"/>
      <c r="F32" s="77"/>
      <c r="G32" s="77"/>
      <c r="H32" s="77"/>
      <c r="I32" s="77"/>
      <c r="J32" s="77"/>
      <c r="K32" s="77"/>
      <c r="L32" s="77"/>
      <c r="M32" s="77"/>
      <c r="N32" s="77"/>
      <c r="Y32" s="82"/>
      <c r="Z32" s="82"/>
      <c r="AA32" s="82"/>
      <c r="AB32" s="82"/>
      <c r="AC32" s="82"/>
      <c r="AD32" s="77"/>
      <c r="AE32" s="77"/>
      <c r="AF32" s="77"/>
      <c r="AG32" s="77"/>
      <c r="AH32" s="77"/>
    </row>
    <row r="33" spans="25:29" s="77" customFormat="1" ht="19.5" customHeight="1" x14ac:dyDescent="0.25">
      <c r="Y33" s="82"/>
      <c r="Z33" s="82"/>
      <c r="AA33" s="82"/>
      <c r="AB33" s="82"/>
      <c r="AC33" s="82"/>
    </row>
  </sheetData>
  <sheetProtection formatCells="0" formatColumns="0" formatRows="0" sort="0" autoFilter="0" pivotTables="0"/>
  <dataConsolidate/>
  <mergeCells count="8">
    <mergeCell ref="B2:D2"/>
    <mergeCell ref="B3:D3"/>
    <mergeCell ref="R4:V4"/>
    <mergeCell ref="C5:E5"/>
    <mergeCell ref="O7:O11"/>
    <mergeCell ref="I5:M5"/>
    <mergeCell ref="G7:G11"/>
    <mergeCell ref="G4:M4"/>
  </mergeCells>
  <conditionalFormatting sqref="C7:C26">
    <cfRule type="cellIs" dxfId="173" priority="6" operator="equal">
      <formula>$Q$11</formula>
    </cfRule>
    <cfRule type="cellIs" dxfId="172" priority="7" operator="equal">
      <formula>$Q$10</formula>
    </cfRule>
    <cfRule type="cellIs" dxfId="171" priority="8" operator="equal">
      <formula>$Q$9</formula>
    </cfRule>
    <cfRule type="cellIs" dxfId="170" priority="9" operator="equal">
      <formula>$Q$8</formula>
    </cfRule>
    <cfRule type="cellIs" dxfId="169" priority="10" operator="equal">
      <formula>$Q$7</formula>
    </cfRule>
  </conditionalFormatting>
  <conditionalFormatting sqref="D7:D26">
    <cfRule type="cellIs" dxfId="168" priority="1" operator="equal">
      <formula>$R$6</formula>
    </cfRule>
    <cfRule type="cellIs" dxfId="167" priority="2" operator="equal">
      <formula>$S$6</formula>
    </cfRule>
    <cfRule type="cellIs" dxfId="166" priority="3" operator="equal">
      <formula>$T$6</formula>
    </cfRule>
    <cfRule type="cellIs" dxfId="165" priority="4" operator="equal">
      <formula>$U$6</formula>
    </cfRule>
    <cfRule type="cellIs" dxfId="164" priority="5" operator="equal">
      <formula>$V$6</formula>
    </cfRule>
  </conditionalFormatting>
  <conditionalFormatting sqref="E7:E26">
    <cfRule type="cellIs" dxfId="163" priority="102" operator="equal">
      <formula>$R$14</formula>
    </cfRule>
    <cfRule type="cellIs" dxfId="162" priority="103" operator="equal">
      <formula>$R$15</formula>
    </cfRule>
    <cfRule type="cellIs" dxfId="161" priority="104" operator="equal">
      <formula>$R$16</formula>
    </cfRule>
    <cfRule type="cellIs" dxfId="160" priority="105" operator="equal">
      <formula>$R$17</formula>
    </cfRule>
  </conditionalFormatting>
  <dataValidations disablePrompts="1" count="3">
    <dataValidation type="list" allowBlank="1" showInputMessage="1" showErrorMessage="1" sqref="JB7:JH14" xr:uid="{00000000-0002-0000-0300-000000000000}">
      <formula1>#REF!</formula1>
    </dataValidation>
    <dataValidation allowBlank="1" showInputMessage="1" showErrorMessage="1" prompt="La probabilidad se encuentra determinada por una escala de 1 a 3, siendo 1 la menor probabilidad de ocurrencia del riesgo y 3 la mayor probabilidad de  ocurrencia." sqref="JA6" xr:uid="{00000000-0002-0000-0300-000001000000}"/>
    <dataValidation allowBlank="1" showInputMessage="1" showErrorMessage="1" prompt="Es la materialización del riesgo y las consecuencias de su aparición. Su escala es: 5 bajo impacto, 10 medio, 20 alto impacto._x000a_" sqref="JB6:JH6" xr:uid="{00000000-0002-0000-0300-000002000000}"/>
  </dataValidations>
  <printOptions horizontalCentered="1" verticalCentered="1"/>
  <pageMargins left="0.31496062992125984" right="0.27559055118110237" top="0.23622047244094491" bottom="0.15748031496062992" header="0" footer="0"/>
  <pageSetup paperSize="5" scale="65"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A1:Z85"/>
  <sheetViews>
    <sheetView showGridLines="0" view="pageBreakPreview" topLeftCell="H1" zoomScale="78" zoomScaleNormal="10" zoomScaleSheetLayoutView="78" workbookViewId="0">
      <selection sqref="A1:XFD2"/>
    </sheetView>
  </sheetViews>
  <sheetFormatPr baseColWidth="10" defaultColWidth="11.42578125" defaultRowHeight="14.25" x14ac:dyDescent="0.25"/>
  <cols>
    <col min="1" max="1" width="21.140625" style="50" customWidth="1"/>
    <col min="2" max="2" width="24.7109375" style="50" customWidth="1"/>
    <col min="3" max="3" width="20.28515625" style="50" customWidth="1"/>
    <col min="4" max="4" width="20.85546875" style="50" customWidth="1"/>
    <col min="5" max="5" width="10.140625" style="50" customWidth="1"/>
    <col min="6" max="6" width="17.5703125" style="50" customWidth="1"/>
    <col min="7" max="8" width="21.85546875" style="50" customWidth="1"/>
    <col min="9" max="9" width="25.85546875" style="50" customWidth="1"/>
    <col min="10" max="10" width="15.42578125" style="50" customWidth="1"/>
    <col min="11" max="11" width="12.140625" style="60" customWidth="1"/>
    <col min="12" max="12" width="16.85546875" style="60" customWidth="1"/>
    <col min="13" max="13" width="14.5703125" style="50" customWidth="1"/>
    <col min="14" max="14" width="12.140625" style="60" customWidth="1"/>
    <col min="15" max="15" width="14.140625" style="60" customWidth="1"/>
    <col min="16" max="16" width="12.140625" style="60" customWidth="1"/>
    <col min="17" max="17" width="13" style="60" customWidth="1"/>
    <col min="18" max="18" width="13.5703125" style="291" customWidth="1"/>
    <col min="19" max="19" width="13.42578125" style="291" customWidth="1"/>
    <col min="20" max="20" width="12.7109375" style="291" customWidth="1"/>
    <col min="21" max="21" width="14.42578125" style="146" customWidth="1"/>
    <col min="22" max="22" width="14.5703125" style="146" customWidth="1"/>
    <col min="23" max="23" width="11.42578125" style="50"/>
    <col min="24" max="24" width="21.7109375" style="10" customWidth="1"/>
    <col min="25" max="25" width="7.42578125" style="10" bestFit="1" customWidth="1"/>
    <col min="26" max="26" width="8.42578125" style="10" bestFit="1" customWidth="1"/>
    <col min="27" max="16384" width="11.42578125" style="50"/>
  </cols>
  <sheetData>
    <row r="1" spans="1:26" s="48" customFormat="1" ht="15" thickBot="1" x14ac:dyDescent="0.25">
      <c r="E1" s="52"/>
      <c r="G1" s="52"/>
      <c r="H1" s="52"/>
      <c r="I1" s="52"/>
      <c r="J1" s="52"/>
      <c r="K1" s="53"/>
      <c r="L1" s="53"/>
      <c r="M1" s="52"/>
      <c r="N1" s="53"/>
      <c r="O1" s="53"/>
      <c r="P1" s="53"/>
      <c r="Q1" s="53"/>
      <c r="R1" s="287"/>
      <c r="S1" s="287"/>
      <c r="T1" s="287"/>
      <c r="U1" s="146"/>
      <c r="V1" s="146"/>
      <c r="W1" s="50"/>
      <c r="X1" s="9"/>
      <c r="Y1" s="9"/>
      <c r="Z1" s="9"/>
    </row>
    <row r="2" spans="1:26" s="55" customFormat="1" ht="16.5" customHeight="1" x14ac:dyDescent="0.25">
      <c r="A2" s="19" t="s">
        <v>150</v>
      </c>
      <c r="B2" s="334" t="str">
        <f>+IF('2 CONTEXTO E IDENTIFICACIÓN'!$B$2="","",'2 CONTEXTO E IDENTIFICACIÓN'!$B$2)</f>
        <v>GESTIÓN DE TALENTO HUMANO</v>
      </c>
      <c r="C2" s="334"/>
      <c r="D2" s="334"/>
      <c r="E2" s="54" t="s">
        <v>42</v>
      </c>
      <c r="F2" s="51" t="s">
        <v>43</v>
      </c>
      <c r="G2" s="54"/>
      <c r="H2" s="54"/>
      <c r="I2" s="54"/>
      <c r="R2" s="449" t="s">
        <v>192</v>
      </c>
      <c r="S2" s="449" t="s">
        <v>193</v>
      </c>
      <c r="T2" s="449" t="s">
        <v>194</v>
      </c>
      <c r="U2" s="146"/>
      <c r="V2" s="146"/>
      <c r="W2" s="50"/>
      <c r="X2" s="403" t="s">
        <v>261</v>
      </c>
      <c r="Y2" s="404"/>
      <c r="Z2" s="405"/>
    </row>
    <row r="3" spans="1:26" s="55" customFormat="1" ht="16.5" customHeight="1" thickBot="1" x14ac:dyDescent="0.3">
      <c r="A3" s="217"/>
      <c r="B3" s="216"/>
      <c r="C3" s="216"/>
      <c r="D3" s="146"/>
      <c r="E3" s="54"/>
      <c r="F3" s="54"/>
      <c r="G3" s="54"/>
      <c r="H3" s="54"/>
      <c r="I3" s="54"/>
      <c r="J3" s="456" t="s">
        <v>107</v>
      </c>
      <c r="K3" s="456"/>
      <c r="L3" s="456"/>
      <c r="M3" s="456"/>
      <c r="N3" s="456"/>
      <c r="O3" s="456"/>
      <c r="P3" s="456"/>
      <c r="Q3" s="456"/>
      <c r="R3" s="450"/>
      <c r="S3" s="450"/>
      <c r="T3" s="450"/>
      <c r="U3" s="146"/>
      <c r="V3" s="146"/>
      <c r="W3" s="50"/>
      <c r="X3" s="26" t="s">
        <v>49</v>
      </c>
      <c r="Y3" s="27" t="s">
        <v>262</v>
      </c>
      <c r="Z3" s="28" t="s">
        <v>263</v>
      </c>
    </row>
    <row r="4" spans="1:26" ht="29.25" customHeight="1" x14ac:dyDescent="0.25">
      <c r="A4" s="453" t="s">
        <v>188</v>
      </c>
      <c r="B4" s="447" t="s">
        <v>187</v>
      </c>
      <c r="C4" s="447" t="s">
        <v>111</v>
      </c>
      <c r="D4" s="447" t="s">
        <v>112</v>
      </c>
      <c r="E4" s="457" t="s">
        <v>108</v>
      </c>
      <c r="F4" s="463" t="s">
        <v>166</v>
      </c>
      <c r="G4" s="464"/>
      <c r="H4" s="457"/>
      <c r="I4" s="301"/>
      <c r="J4" s="459" t="s">
        <v>102</v>
      </c>
      <c r="K4" s="460"/>
      <c r="L4" s="460"/>
      <c r="M4" s="460"/>
      <c r="N4" s="461"/>
      <c r="O4" s="459" t="s">
        <v>106</v>
      </c>
      <c r="P4" s="460"/>
      <c r="Q4" s="462"/>
      <c r="R4" s="451"/>
      <c r="S4" s="452"/>
      <c r="T4" s="452"/>
      <c r="X4" s="31" t="s">
        <v>52</v>
      </c>
      <c r="Y4" s="34">
        <v>0.01</v>
      </c>
      <c r="Z4" s="33">
        <v>0.2</v>
      </c>
    </row>
    <row r="5" spans="1:26" s="47" customFormat="1" ht="57.75" thickBot="1" x14ac:dyDescent="0.3">
      <c r="A5" s="454"/>
      <c r="B5" s="455"/>
      <c r="C5" s="448"/>
      <c r="D5" s="448"/>
      <c r="E5" s="458"/>
      <c r="F5" s="302" t="s">
        <v>264</v>
      </c>
      <c r="G5" s="302" t="s">
        <v>167</v>
      </c>
      <c r="H5" s="302" t="s">
        <v>168</v>
      </c>
      <c r="I5" s="302" t="s">
        <v>258</v>
      </c>
      <c r="J5" s="303" t="s">
        <v>87</v>
      </c>
      <c r="K5" s="304" t="s">
        <v>88</v>
      </c>
      <c r="L5" s="304" t="s">
        <v>110</v>
      </c>
      <c r="M5" s="302" t="s">
        <v>89</v>
      </c>
      <c r="N5" s="304" t="s">
        <v>90</v>
      </c>
      <c r="O5" s="304" t="s">
        <v>94</v>
      </c>
      <c r="P5" s="304" t="s">
        <v>3</v>
      </c>
      <c r="Q5" s="305" t="s">
        <v>99</v>
      </c>
      <c r="R5" s="300" t="s">
        <v>109</v>
      </c>
      <c r="S5" s="56" t="s">
        <v>113</v>
      </c>
      <c r="T5" s="284" t="s">
        <v>10</v>
      </c>
      <c r="U5" s="56" t="s">
        <v>259</v>
      </c>
      <c r="V5" s="56" t="s">
        <v>260</v>
      </c>
      <c r="X5" s="36" t="s">
        <v>54</v>
      </c>
      <c r="Y5" s="34">
        <v>0.21</v>
      </c>
      <c r="Z5" s="33">
        <v>0.4</v>
      </c>
    </row>
    <row r="6" spans="1:26" ht="93" customHeight="1" x14ac:dyDescent="0.25">
      <c r="A6" s="432" t="str">
        <f>'2 CONTEXTO E IDENTIFICACIÓN'!A6</f>
        <v>R1</v>
      </c>
      <c r="B6" s="444" t="str">
        <f>+'2 CONTEXTO E IDENTIFICACIÓN'!E6</f>
        <v>Posibilidad de pérdida Económica y Reputacional por incumplimiento en los procesos de selección y contratación determinados por la entidad debido al desconocimiento de la persona que realiza el proceso de selección y contratación.</v>
      </c>
      <c r="C6" s="438">
        <f>+'3 PROBABIL E IMPACTO INHERENTE'!E7</f>
        <v>0.4</v>
      </c>
      <c r="D6" s="441">
        <f>+'3 PROBABIL E IMPACTO INHERENTE'!M7</f>
        <v>0.4</v>
      </c>
      <c r="E6" s="61">
        <v>1</v>
      </c>
      <c r="F6" s="320" t="s">
        <v>300</v>
      </c>
      <c r="G6" s="320" t="s">
        <v>284</v>
      </c>
      <c r="H6" s="320" t="s">
        <v>274</v>
      </c>
      <c r="I6" s="321" t="str">
        <f t="shared" ref="I6:I37" si="0">+CONCATENATE(F6," ",G6," ",H6)</f>
        <v>El profesional universitario de talento humano (abogado) es el encargado de verificar la idoneidad de los documentos allegados cuando se requiera</v>
      </c>
      <c r="J6" s="5" t="s">
        <v>103</v>
      </c>
      <c r="K6" s="57">
        <f>+IF(J6='11 FORMULAS'!$E$4,'11 FORMULAS'!$F$4,IF(J6='11 FORMULAS'!$E$5,'11 FORMULAS'!$F$5,IF(J6='11 FORMULAS'!$E$6,'11 FORMULAS'!$F$6,"")))</f>
        <v>0.25</v>
      </c>
      <c r="L6" s="57" t="str">
        <f>+IF(OR(J6='11 FORMULAS'!$O$4,J6='11 FORMULAS'!$O$5),'11 FORMULAS'!$P$5,IF(J6='11 FORMULAS'!$O$6,'11 FORMULAS'!$P$6,""))</f>
        <v>Probabilidad</v>
      </c>
      <c r="M6" s="5" t="s">
        <v>92</v>
      </c>
      <c r="N6" s="57">
        <f>+IF(M6='11 FORMULAS'!$H$4,'11 FORMULAS'!$I$4,IF(M6='11 FORMULAS'!$H$5,'11 FORMULAS'!$I$5,""))</f>
        <v>0.15</v>
      </c>
      <c r="O6" s="6" t="s">
        <v>95</v>
      </c>
      <c r="P6" s="6" t="s">
        <v>97</v>
      </c>
      <c r="Q6" s="6" t="s">
        <v>100</v>
      </c>
      <c r="R6" s="288">
        <f>+IFERROR(K6+N6,"")</f>
        <v>0.4</v>
      </c>
      <c r="S6" s="288">
        <f>IF(L6='11 FORMULAS'!$P$5,C6-(C6*R6),C6)</f>
        <v>0.24</v>
      </c>
      <c r="T6" s="288">
        <f>IF(L6='11 FORMULAS'!$P$6,D6-(D6*R6),D6)</f>
        <v>0.4</v>
      </c>
      <c r="U6" s="426">
        <f>+IF(S9="","",S9)</f>
        <v>0.14399999999999999</v>
      </c>
      <c r="V6" s="429">
        <f>+IF(T9="","",T9)</f>
        <v>0.4</v>
      </c>
      <c r="X6" s="39" t="s">
        <v>56</v>
      </c>
      <c r="Y6" s="34">
        <v>0.41</v>
      </c>
      <c r="Z6" s="33">
        <v>0.6</v>
      </c>
    </row>
    <row r="7" spans="1:26" ht="88.5" customHeight="1" x14ac:dyDescent="0.25">
      <c r="A7" s="433"/>
      <c r="B7" s="445"/>
      <c r="C7" s="439"/>
      <c r="D7" s="442"/>
      <c r="E7" s="62">
        <v>2</v>
      </c>
      <c r="F7" s="322" t="s">
        <v>285</v>
      </c>
      <c r="G7" s="322" t="s">
        <v>286</v>
      </c>
      <c r="H7" s="322" t="s">
        <v>274</v>
      </c>
      <c r="I7" s="318" t="str">
        <f t="shared" si="0"/>
        <v>El Director administrativo de talento humano es el encargado de revisar el cumplimiento de los requisitos establecidos cuando se requiera</v>
      </c>
      <c r="J7" s="1" t="s">
        <v>103</v>
      </c>
      <c r="K7" s="58">
        <f>+IF(J7='11 FORMULAS'!$E$4,'11 FORMULAS'!$F$4,IF(J7='11 FORMULAS'!$E$5,'11 FORMULAS'!$F$5,IF(J7='11 FORMULAS'!$E$6,'11 FORMULAS'!$F$6,"")))</f>
        <v>0.25</v>
      </c>
      <c r="L7" s="58" t="str">
        <f>+IF(OR(J7='11 FORMULAS'!$O$4,J7='11 FORMULAS'!$O$5),'11 FORMULAS'!$P$5,IF(J7='11 FORMULAS'!$O$6,'11 FORMULAS'!$P$6,""))</f>
        <v>Probabilidad</v>
      </c>
      <c r="M7" s="1" t="s">
        <v>92</v>
      </c>
      <c r="N7" s="58">
        <f>+IF(M7='11 FORMULAS'!$H$4,'11 FORMULAS'!$I$4,IF(M7='11 FORMULAS'!$H$5,'11 FORMULAS'!$I$5,""))</f>
        <v>0.15</v>
      </c>
      <c r="O7" s="4" t="s">
        <v>95</v>
      </c>
      <c r="P7" s="4" t="s">
        <v>97</v>
      </c>
      <c r="Q7" s="4" t="s">
        <v>100</v>
      </c>
      <c r="R7" s="289">
        <f t="shared" ref="R7:R9" si="1">+IFERROR(K7+N7,"")</f>
        <v>0.4</v>
      </c>
      <c r="S7" s="289">
        <f>IF(L7='11 FORMULAS'!$P$5,S6-(S6*R7),S6)</f>
        <v>0.14399999999999999</v>
      </c>
      <c r="T7" s="289">
        <f>IF(L7='11 FORMULAS'!$P$6,T6-(T6*R7),T6)</f>
        <v>0.4</v>
      </c>
      <c r="U7" s="427"/>
      <c r="V7" s="430"/>
      <c r="X7" s="40" t="s">
        <v>58</v>
      </c>
      <c r="Y7" s="34">
        <v>0.61</v>
      </c>
      <c r="Z7" s="33">
        <v>0.8</v>
      </c>
    </row>
    <row r="8" spans="1:26" ht="29.45" customHeight="1" x14ac:dyDescent="0.25">
      <c r="A8" s="433"/>
      <c r="B8" s="445"/>
      <c r="C8" s="439"/>
      <c r="D8" s="442"/>
      <c r="E8" s="62">
        <v>3</v>
      </c>
      <c r="F8" s="207"/>
      <c r="G8" s="207"/>
      <c r="H8" s="207"/>
      <c r="I8" s="282" t="str">
        <f t="shared" si="0"/>
        <v xml:space="preserve">  </v>
      </c>
      <c r="J8" s="1"/>
      <c r="K8" s="58" t="str">
        <f>+IF(J8='11 FORMULAS'!$E$4,'11 FORMULAS'!$F$4,IF(J8='11 FORMULAS'!$E$5,'11 FORMULAS'!$F$5,IF(J8='11 FORMULAS'!$E$6,'11 FORMULAS'!$F$6,"")))</f>
        <v/>
      </c>
      <c r="L8" s="58" t="str">
        <f>+IF(OR(J8='11 FORMULAS'!$O$4,J8='11 FORMULAS'!$O$5),'11 FORMULAS'!$P$5,IF(J8='11 FORMULAS'!$O$6,'11 FORMULAS'!$P$6,""))</f>
        <v/>
      </c>
      <c r="M8" s="1"/>
      <c r="N8" s="58" t="str">
        <f>+IF(M8='11 FORMULAS'!$H$4,'11 FORMULAS'!$I$4,IF(M8='11 FORMULAS'!$H$5,'11 FORMULAS'!$I$5,""))</f>
        <v/>
      </c>
      <c r="O8" s="4"/>
      <c r="P8" s="4"/>
      <c r="Q8" s="4"/>
      <c r="R8" s="289" t="str">
        <f>+IFERROR(K8+N8,"")</f>
        <v/>
      </c>
      <c r="S8" s="289">
        <f>IF(L8='11 FORMULAS'!$P$5,S7-(S7*R8),S7)</f>
        <v>0.14399999999999999</v>
      </c>
      <c r="T8" s="289">
        <f>IF(L8='11 FORMULAS'!$P$6,T7-(T7*R8),T7)</f>
        <v>0.4</v>
      </c>
      <c r="U8" s="427"/>
      <c r="V8" s="430"/>
      <c r="X8" s="41" t="s">
        <v>59</v>
      </c>
      <c r="Y8" s="34">
        <v>0.81</v>
      </c>
      <c r="Z8" s="33">
        <v>1</v>
      </c>
    </row>
    <row r="9" spans="1:26" ht="29.45" customHeight="1" thickBot="1" x14ac:dyDescent="0.3">
      <c r="A9" s="434"/>
      <c r="B9" s="446"/>
      <c r="C9" s="440"/>
      <c r="D9" s="443"/>
      <c r="E9" s="63">
        <v>4</v>
      </c>
      <c r="F9" s="208"/>
      <c r="G9" s="208"/>
      <c r="H9" s="208"/>
      <c r="I9" s="283" t="str">
        <f t="shared" si="0"/>
        <v xml:space="preserve">  </v>
      </c>
      <c r="J9" s="7"/>
      <c r="K9" s="59" t="str">
        <f>+IF(J9='11 FORMULAS'!$E$4,'11 FORMULAS'!$F$4,IF(J9='11 FORMULAS'!$E$5,'11 FORMULAS'!$F$5,IF(J9='11 FORMULAS'!$E$6,'11 FORMULAS'!$F$6,"")))</f>
        <v/>
      </c>
      <c r="L9" s="59" t="str">
        <f>+IF(OR(J9='11 FORMULAS'!$O$4,J9='11 FORMULAS'!$O$5),'11 FORMULAS'!$P$5,IF(J9='11 FORMULAS'!$O$6,'11 FORMULAS'!$P$6,""))</f>
        <v/>
      </c>
      <c r="M9" s="7"/>
      <c r="N9" s="59" t="str">
        <f>+IF(M9='11 FORMULAS'!$H$4,'11 FORMULAS'!$I$4,IF(M9='11 FORMULAS'!$H$5,'11 FORMULAS'!$I$5,""))</f>
        <v/>
      </c>
      <c r="O9" s="8"/>
      <c r="P9" s="8"/>
      <c r="Q9" s="8"/>
      <c r="R9" s="290" t="str">
        <f t="shared" si="1"/>
        <v/>
      </c>
      <c r="S9" s="290">
        <f>IF(L9='11 FORMULAS'!$P$5,S8-(S8*R9),S8)</f>
        <v>0.14399999999999999</v>
      </c>
      <c r="T9" s="290">
        <f>IF(L9='11 FORMULAS'!$P$6,T8-(T8*R9),T8)</f>
        <v>0.4</v>
      </c>
      <c r="U9" s="428"/>
      <c r="V9" s="431"/>
      <c r="X9" s="42"/>
      <c r="Y9" s="43"/>
      <c r="Z9" s="44"/>
    </row>
    <row r="10" spans="1:26" ht="100.5" customHeight="1" x14ac:dyDescent="0.25">
      <c r="A10" s="432" t="str">
        <f>'2 CONTEXTO E IDENTIFICACIÓN'!A7</f>
        <v>R2</v>
      </c>
      <c r="B10" s="444" t="str">
        <f>+'2 CONTEXTO E IDENTIFICACIÓN'!E7</f>
        <v>Posibilidad de pérdida Reputacional por implementación inadecuada del plan de capacitación, formación y bienestar del personal debido a la falta de reporte de necesidades de capacitación, formación y bienestar del personal por parte de las demás dependencias.</v>
      </c>
      <c r="C10" s="438">
        <f>+'3 PROBABIL E IMPACTO INHERENTE'!E8</f>
        <v>0.2</v>
      </c>
      <c r="D10" s="441">
        <f>+'3 PROBABIL E IMPACTO INHERENTE'!M8</f>
        <v>0.6</v>
      </c>
      <c r="E10" s="61">
        <v>1</v>
      </c>
      <c r="F10" s="320" t="s">
        <v>289</v>
      </c>
      <c r="G10" s="320" t="s">
        <v>288</v>
      </c>
      <c r="H10" s="320" t="s">
        <v>280</v>
      </c>
      <c r="I10" s="321" t="str">
        <f t="shared" si="0"/>
        <v>El profesional universitario de talento humano es el encargado de crear, coordinar y verificar el Plan Institucional de Capacitaciones (PIC) De manera anual</v>
      </c>
      <c r="J10" s="5" t="s">
        <v>103</v>
      </c>
      <c r="K10" s="57">
        <f>+IF(J10='11 FORMULAS'!$E$4,'11 FORMULAS'!$F$4,IF(J10='11 FORMULAS'!$E$5,'11 FORMULAS'!$F$5,IF(J10='11 FORMULAS'!$E$6,'11 FORMULAS'!$F$6,"")))</f>
        <v>0.25</v>
      </c>
      <c r="L10" s="57" t="str">
        <f>+IF(OR(J10='11 FORMULAS'!$O$4,J10='11 FORMULAS'!$O$5),'11 FORMULAS'!$P$5,IF(J10='11 FORMULAS'!$O$6,'11 FORMULAS'!$P$6,""))</f>
        <v>Probabilidad</v>
      </c>
      <c r="M10" s="5" t="s">
        <v>92</v>
      </c>
      <c r="N10" s="57">
        <f>+IF(M10='11 FORMULAS'!$H$4,'11 FORMULAS'!$I$4,IF(M10='11 FORMULAS'!$H$5,'11 FORMULAS'!$I$5,""))</f>
        <v>0.15</v>
      </c>
      <c r="O10" s="6" t="s">
        <v>95</v>
      </c>
      <c r="P10" s="6" t="s">
        <v>97</v>
      </c>
      <c r="Q10" s="6" t="s">
        <v>100</v>
      </c>
      <c r="R10" s="288">
        <f>+IFERROR(K10+N10,"")</f>
        <v>0.4</v>
      </c>
      <c r="S10" s="288">
        <f>IF(L10='11 FORMULAS'!$P$5,C10-(C10*R10),C10)</f>
        <v>0.12</v>
      </c>
      <c r="T10" s="288">
        <f>IF(L10='11 FORMULAS'!$P$6,D10-(D10*R10),D10)</f>
        <v>0.6</v>
      </c>
      <c r="U10" s="426">
        <f>+IF(S13="","",S13)</f>
        <v>7.1999999999999995E-2</v>
      </c>
      <c r="V10" s="429">
        <f>+IF(T13="","",T13)</f>
        <v>0.6</v>
      </c>
      <c r="X10" s="285"/>
      <c r="Y10" s="286"/>
      <c r="Z10" s="286"/>
    </row>
    <row r="11" spans="1:26" ht="102.75" customHeight="1" x14ac:dyDescent="0.25">
      <c r="A11" s="433"/>
      <c r="B11" s="445"/>
      <c r="C11" s="439"/>
      <c r="D11" s="442"/>
      <c r="E11" s="62">
        <v>2</v>
      </c>
      <c r="F11" s="322" t="s">
        <v>285</v>
      </c>
      <c r="G11" s="322" t="s">
        <v>290</v>
      </c>
      <c r="H11" s="322" t="s">
        <v>281</v>
      </c>
      <c r="I11" s="318" t="str">
        <f t="shared" si="0"/>
        <v>El Director administrativo de talento humano es el encargado de velar por el cumplimiento del Plan Institucional de Capacitaciones (PIC) de manera anual</v>
      </c>
      <c r="J11" s="1" t="s">
        <v>103</v>
      </c>
      <c r="K11" s="58">
        <f>+IF(J11='11 FORMULAS'!$E$4,'11 FORMULAS'!$F$4,IF(J11='11 FORMULAS'!$E$5,'11 FORMULAS'!$F$5,IF(J11='11 FORMULAS'!$E$6,'11 FORMULAS'!$F$6,"")))</f>
        <v>0.25</v>
      </c>
      <c r="L11" s="58" t="str">
        <f>+IF(OR(J11='11 FORMULAS'!$O$4,J11='11 FORMULAS'!$O$5),'11 FORMULAS'!$P$5,IF(J11='11 FORMULAS'!$O$6,'11 FORMULAS'!$P$6,""))</f>
        <v>Probabilidad</v>
      </c>
      <c r="M11" s="1" t="s">
        <v>92</v>
      </c>
      <c r="N11" s="58">
        <f>+IF(M11='11 FORMULAS'!$H$4,'11 FORMULAS'!$I$4,IF(M11='11 FORMULAS'!$H$5,'11 FORMULAS'!$I$5,""))</f>
        <v>0.15</v>
      </c>
      <c r="O11" s="4" t="s">
        <v>95</v>
      </c>
      <c r="P11" s="4" t="s">
        <v>97</v>
      </c>
      <c r="Q11" s="4" t="s">
        <v>100</v>
      </c>
      <c r="R11" s="289">
        <f t="shared" ref="R11" si="2">+IFERROR(K11+N11,"")</f>
        <v>0.4</v>
      </c>
      <c r="S11" s="289">
        <f>IF(L11='11 FORMULAS'!$P$5,S10-(S10*R11),S10)</f>
        <v>7.1999999999999995E-2</v>
      </c>
      <c r="T11" s="289">
        <f>IF(L11='11 FORMULAS'!$P$6,T10-(T10*R11),T10)</f>
        <v>0.6</v>
      </c>
      <c r="U11" s="427"/>
      <c r="V11" s="430"/>
      <c r="X11" s="285"/>
      <c r="Y11" s="286"/>
      <c r="Z11" s="286"/>
    </row>
    <row r="12" spans="1:26" ht="29.45" customHeight="1" x14ac:dyDescent="0.25">
      <c r="A12" s="433"/>
      <c r="B12" s="445"/>
      <c r="C12" s="439"/>
      <c r="D12" s="442"/>
      <c r="E12" s="62">
        <v>3</v>
      </c>
      <c r="F12" s="207"/>
      <c r="G12" s="207"/>
      <c r="H12" s="207"/>
      <c r="I12" s="282" t="str">
        <f t="shared" si="0"/>
        <v xml:space="preserve">  </v>
      </c>
      <c r="J12" s="1"/>
      <c r="K12" s="58" t="str">
        <f>+IF(J12='11 FORMULAS'!$E$4,'11 FORMULAS'!$F$4,IF(J12='11 FORMULAS'!$E$5,'11 FORMULAS'!$F$5,IF(J12='11 FORMULAS'!$E$6,'11 FORMULAS'!$F$6,"")))</f>
        <v/>
      </c>
      <c r="L12" s="58" t="str">
        <f>+IF(OR(J12='11 FORMULAS'!$O$4,J12='11 FORMULAS'!$O$5),'11 FORMULAS'!$P$5,IF(J12='11 FORMULAS'!$O$6,'11 FORMULAS'!$P$6,""))</f>
        <v/>
      </c>
      <c r="M12" s="1"/>
      <c r="N12" s="58" t="str">
        <f>+IF(M12='11 FORMULAS'!$H$4,'11 FORMULAS'!$I$4,IF(M12='11 FORMULAS'!$H$5,'11 FORMULAS'!$I$5,""))</f>
        <v/>
      </c>
      <c r="O12" s="4"/>
      <c r="P12" s="4"/>
      <c r="Q12" s="4"/>
      <c r="R12" s="289" t="str">
        <f>+IFERROR(K12+N12,"")</f>
        <v/>
      </c>
      <c r="S12" s="289">
        <f>IF(L12='11 FORMULAS'!$P$5,S11-(S11*R12),S11)</f>
        <v>7.1999999999999995E-2</v>
      </c>
      <c r="T12" s="289">
        <f>IF(L12='11 FORMULAS'!$P$6,T11-(T11*R12),T11)</f>
        <v>0.6</v>
      </c>
      <c r="U12" s="427"/>
      <c r="V12" s="430"/>
      <c r="X12" s="285"/>
      <c r="Y12" s="286"/>
      <c r="Z12" s="286"/>
    </row>
    <row r="13" spans="1:26" ht="29.45" customHeight="1" thickBot="1" x14ac:dyDescent="0.3">
      <c r="A13" s="434"/>
      <c r="B13" s="446"/>
      <c r="C13" s="440"/>
      <c r="D13" s="443"/>
      <c r="E13" s="63">
        <v>4</v>
      </c>
      <c r="F13" s="208"/>
      <c r="G13" s="208"/>
      <c r="H13" s="208"/>
      <c r="I13" s="283" t="str">
        <f t="shared" si="0"/>
        <v xml:space="preserve">  </v>
      </c>
      <c r="J13" s="7"/>
      <c r="K13" s="59" t="str">
        <f>+IF(J13='11 FORMULAS'!$E$4,'11 FORMULAS'!$F$4,IF(J13='11 FORMULAS'!$E$5,'11 FORMULAS'!$F$5,IF(J13='11 FORMULAS'!$E$6,'11 FORMULAS'!$F$6,"")))</f>
        <v/>
      </c>
      <c r="L13" s="59" t="str">
        <f>+IF(OR(J13='11 FORMULAS'!$O$4,J13='11 FORMULAS'!$O$5),'11 FORMULAS'!$P$5,IF(J13='11 FORMULAS'!$O$6,'11 FORMULAS'!$P$6,""))</f>
        <v/>
      </c>
      <c r="M13" s="7"/>
      <c r="N13" s="59" t="str">
        <f>+IF(M13='11 FORMULAS'!$H$4,'11 FORMULAS'!$I$4,IF(M13='11 FORMULAS'!$H$5,'11 FORMULAS'!$I$5,""))</f>
        <v/>
      </c>
      <c r="O13" s="8"/>
      <c r="P13" s="8"/>
      <c r="Q13" s="8"/>
      <c r="R13" s="290" t="str">
        <f t="shared" ref="R13" si="3">+IFERROR(K13+N13,"")</f>
        <v/>
      </c>
      <c r="S13" s="290">
        <f>IF(L13='11 FORMULAS'!$P$5,S12-(S12*R13),S12)</f>
        <v>7.1999999999999995E-2</v>
      </c>
      <c r="T13" s="290">
        <f>IF(L13='11 FORMULAS'!$P$6,T12-(T12*R13),T12)</f>
        <v>0.6</v>
      </c>
      <c r="U13" s="428"/>
      <c r="V13" s="431"/>
    </row>
    <row r="14" spans="1:26" ht="102" customHeight="1" x14ac:dyDescent="0.25">
      <c r="A14" s="432" t="str">
        <f>'2 CONTEXTO E IDENTIFICACIÓN'!A8</f>
        <v>R3</v>
      </c>
      <c r="B14" s="444" t="str">
        <f>+'2 CONTEXTO E IDENTIFICACIÓN'!E8</f>
        <v>Posibilidad de pérdida Económica y Reputacional por pérdida de información relacionada con historias laborales, nómina, bienestar y capacitaciones de la entidad debido a la deficiente conservación y preservación de dichos documentos.</v>
      </c>
      <c r="C14" s="438">
        <f>+'3 PROBABIL E IMPACTO INHERENTE'!E9</f>
        <v>0.6</v>
      </c>
      <c r="D14" s="441">
        <f>+'3 PROBABIL E IMPACTO INHERENTE'!M9</f>
        <v>0.6</v>
      </c>
      <c r="E14" s="61">
        <v>1</v>
      </c>
      <c r="F14" s="320" t="s">
        <v>302</v>
      </c>
      <c r="G14" s="320" t="s">
        <v>296</v>
      </c>
      <c r="H14" s="320" t="s">
        <v>273</v>
      </c>
      <c r="I14" s="321" t="str">
        <f t="shared" si="0"/>
        <v xml:space="preserve">El Auxiliar de talento humano es el encargado de  custodiar la información física de las historias laborales, nóminas, bienestar y capacitaciones  de manera diaria </v>
      </c>
      <c r="J14" s="5" t="s">
        <v>103</v>
      </c>
      <c r="K14" s="57">
        <f>+IF(J14='11 FORMULAS'!$E$4,'11 FORMULAS'!$F$4,IF(J14='11 FORMULAS'!$E$5,'11 FORMULAS'!$F$5,IF(J14='11 FORMULAS'!$E$6,'11 FORMULAS'!$F$6,"")))</f>
        <v>0.25</v>
      </c>
      <c r="L14" s="57" t="str">
        <f>+IF(OR(J14='11 FORMULAS'!$O$4,J14='11 FORMULAS'!$O$5),'11 FORMULAS'!$P$5,IF(J14='11 FORMULAS'!$O$6,'11 FORMULAS'!$P$6,""))</f>
        <v>Probabilidad</v>
      </c>
      <c r="M14" s="5" t="s">
        <v>92</v>
      </c>
      <c r="N14" s="57">
        <f>+IF(M14='11 FORMULAS'!$H$4,'11 FORMULAS'!$I$4,IF(M14='11 FORMULAS'!$H$5,'11 FORMULAS'!$I$5,""))</f>
        <v>0.15</v>
      </c>
      <c r="O14" s="6" t="s">
        <v>95</v>
      </c>
      <c r="P14" s="6" t="s">
        <v>97</v>
      </c>
      <c r="Q14" s="6" t="s">
        <v>100</v>
      </c>
      <c r="R14" s="288">
        <f>+IFERROR(K14+N14,"")</f>
        <v>0.4</v>
      </c>
      <c r="S14" s="288">
        <f>IF(L14='11 FORMULAS'!$P$5,C14-(C14*R14),C14)</f>
        <v>0.36</v>
      </c>
      <c r="T14" s="288">
        <f>IF(L14='11 FORMULAS'!$P$6,D14-(D14*R14),D14)</f>
        <v>0.6</v>
      </c>
      <c r="U14" s="426">
        <f>+IF(S17="","",S17)</f>
        <v>0.216</v>
      </c>
      <c r="V14" s="429">
        <f>+IF(T17="","",T17)</f>
        <v>0.6</v>
      </c>
      <c r="X14" s="285"/>
      <c r="Y14" s="286"/>
      <c r="Z14" s="286"/>
    </row>
    <row r="15" spans="1:26" ht="87.75" customHeight="1" x14ac:dyDescent="0.25">
      <c r="A15" s="433"/>
      <c r="B15" s="445"/>
      <c r="C15" s="439"/>
      <c r="D15" s="442"/>
      <c r="E15" s="62">
        <v>2</v>
      </c>
      <c r="F15" s="322" t="s">
        <v>282</v>
      </c>
      <c r="G15" s="322" t="s">
        <v>275</v>
      </c>
      <c r="H15" s="322" t="s">
        <v>273</v>
      </c>
      <c r="I15" s="318" t="str">
        <f t="shared" si="0"/>
        <v xml:space="preserve">El director administrativo de talento humano es el encargado de velar por la correcta custodia de las historias laborales  de manera diaria </v>
      </c>
      <c r="J15" s="1" t="s">
        <v>103</v>
      </c>
      <c r="K15" s="58">
        <f>+IF(J15='11 FORMULAS'!$E$4,'11 FORMULAS'!$F$4,IF(J15='11 FORMULAS'!$E$5,'11 FORMULAS'!$F$5,IF(J15='11 FORMULAS'!$E$6,'11 FORMULAS'!$F$6,"")))</f>
        <v>0.25</v>
      </c>
      <c r="L15" s="58" t="str">
        <f>+IF(OR(J15='11 FORMULAS'!$O$4,J15='11 FORMULAS'!$O$5),'11 FORMULAS'!$P$5,IF(J15='11 FORMULAS'!$O$6,'11 FORMULAS'!$P$6,""))</f>
        <v>Probabilidad</v>
      </c>
      <c r="M15" s="1" t="s">
        <v>92</v>
      </c>
      <c r="N15" s="58">
        <f>+IF(M15='11 FORMULAS'!$H$4,'11 FORMULAS'!$I$4,IF(M15='11 FORMULAS'!$H$5,'11 FORMULAS'!$I$5,""))</f>
        <v>0.15</v>
      </c>
      <c r="O15" s="4" t="s">
        <v>95</v>
      </c>
      <c r="P15" s="4" t="s">
        <v>97</v>
      </c>
      <c r="Q15" s="4" t="s">
        <v>100</v>
      </c>
      <c r="R15" s="289">
        <f t="shared" ref="R15" si="4">+IFERROR(K15+N15,"")</f>
        <v>0.4</v>
      </c>
      <c r="S15" s="289">
        <f>IF(L15='11 FORMULAS'!$P$5,S14-(S14*R15),S14)</f>
        <v>0.216</v>
      </c>
      <c r="T15" s="289">
        <f>IF(L15='11 FORMULAS'!$P$6,T14-(T14*R15),T14)</f>
        <v>0.6</v>
      </c>
      <c r="U15" s="427"/>
      <c r="V15" s="430"/>
      <c r="X15" s="285"/>
      <c r="Y15" s="286"/>
      <c r="Z15" s="286"/>
    </row>
    <row r="16" spans="1:26" ht="29.45" customHeight="1" x14ac:dyDescent="0.25">
      <c r="A16" s="433"/>
      <c r="B16" s="445"/>
      <c r="C16" s="439"/>
      <c r="D16" s="442"/>
      <c r="E16" s="62">
        <v>3</v>
      </c>
      <c r="F16" s="207"/>
      <c r="G16" s="207"/>
      <c r="H16" s="207"/>
      <c r="I16" s="282" t="str">
        <f t="shared" si="0"/>
        <v xml:space="preserve">  </v>
      </c>
      <c r="J16" s="1"/>
      <c r="K16" s="58" t="str">
        <f>+IF(J16='11 FORMULAS'!$E$4,'11 FORMULAS'!$F$4,IF(J16='11 FORMULAS'!$E$5,'11 FORMULAS'!$F$5,IF(J16='11 FORMULAS'!$E$6,'11 FORMULAS'!$F$6,"")))</f>
        <v/>
      </c>
      <c r="L16" s="58" t="str">
        <f>+IF(OR(J16='11 FORMULAS'!$O$4,J16='11 FORMULAS'!$O$5),'11 FORMULAS'!$P$5,IF(J16='11 FORMULAS'!$O$6,'11 FORMULAS'!$P$6,""))</f>
        <v/>
      </c>
      <c r="M16" s="1"/>
      <c r="N16" s="58" t="str">
        <f>+IF(M16='11 FORMULAS'!$H$4,'11 FORMULAS'!$I$4,IF(M16='11 FORMULAS'!$H$5,'11 FORMULAS'!$I$5,""))</f>
        <v/>
      </c>
      <c r="O16" s="4"/>
      <c r="P16" s="4"/>
      <c r="Q16" s="4"/>
      <c r="R16" s="289" t="str">
        <f>+IFERROR(K16+N16,"")</f>
        <v/>
      </c>
      <c r="S16" s="289">
        <f>IF(L16='11 FORMULAS'!$P$5,S15-(S15*R16),S15)</f>
        <v>0.216</v>
      </c>
      <c r="T16" s="289">
        <f>IF(L16='11 FORMULAS'!$P$6,T15-(T15*R16),T15)</f>
        <v>0.6</v>
      </c>
      <c r="U16" s="427"/>
      <c r="V16" s="430"/>
      <c r="X16" s="285"/>
      <c r="Y16" s="286"/>
      <c r="Z16" s="286"/>
    </row>
    <row r="17" spans="1:26" ht="29.45" customHeight="1" thickBot="1" x14ac:dyDescent="0.3">
      <c r="A17" s="434"/>
      <c r="B17" s="446"/>
      <c r="C17" s="440"/>
      <c r="D17" s="443"/>
      <c r="E17" s="63">
        <v>4</v>
      </c>
      <c r="F17" s="208"/>
      <c r="G17" s="208"/>
      <c r="H17" s="208"/>
      <c r="I17" s="283" t="str">
        <f t="shared" si="0"/>
        <v xml:space="preserve">  </v>
      </c>
      <c r="J17" s="7"/>
      <c r="K17" s="59" t="str">
        <f>+IF(J17='11 FORMULAS'!$E$4,'11 FORMULAS'!$F$4,IF(J17='11 FORMULAS'!$E$5,'11 FORMULAS'!$F$5,IF(J17='11 FORMULAS'!$E$6,'11 FORMULAS'!$F$6,"")))</f>
        <v/>
      </c>
      <c r="L17" s="59" t="str">
        <f>+IF(OR(J17='11 FORMULAS'!$O$4,J17='11 FORMULAS'!$O$5),'11 FORMULAS'!$P$5,IF(J17='11 FORMULAS'!$O$6,'11 FORMULAS'!$P$6,""))</f>
        <v/>
      </c>
      <c r="M17" s="7"/>
      <c r="N17" s="59" t="str">
        <f>+IF(M17='11 FORMULAS'!$H$4,'11 FORMULAS'!$I$4,IF(M17='11 FORMULAS'!$H$5,'11 FORMULAS'!$I$5,""))</f>
        <v/>
      </c>
      <c r="O17" s="8"/>
      <c r="P17" s="8"/>
      <c r="Q17" s="8"/>
      <c r="R17" s="290" t="str">
        <f t="shared" ref="R17" si="5">+IFERROR(K17+N17,"")</f>
        <v/>
      </c>
      <c r="S17" s="290">
        <f>IF(L17='11 FORMULAS'!$P$5,S16-(S16*R17),S16)</f>
        <v>0.216</v>
      </c>
      <c r="T17" s="290">
        <f>IF(L17='11 FORMULAS'!$P$6,T16-(T16*R17),T16)</f>
        <v>0.6</v>
      </c>
      <c r="U17" s="428"/>
      <c r="V17" s="431"/>
    </row>
    <row r="18" spans="1:26" ht="100.5" customHeight="1" x14ac:dyDescent="0.25">
      <c r="A18" s="432" t="str">
        <f>'2 CONTEXTO E IDENTIFICACIÓN'!A9</f>
        <v>R4</v>
      </c>
      <c r="B18" s="444" t="str">
        <f>+'2 CONTEXTO E IDENTIFICACIÓN'!E9</f>
        <v>Posibilidad de pérdida Económica y Reputacional por incumplimiento al esquema de trabajo de conflicto de intereses debido a la eventual inobservancia de lo establecido en la Ley 2013 de 2019.</v>
      </c>
      <c r="C18" s="438">
        <f>+'3 PROBABIL E IMPACTO INHERENTE'!E10</f>
        <v>0.6</v>
      </c>
      <c r="D18" s="441">
        <f>+'3 PROBABIL E IMPACTO INHERENTE'!M10</f>
        <v>1</v>
      </c>
      <c r="E18" s="61">
        <v>1</v>
      </c>
      <c r="F18" s="322" t="s">
        <v>285</v>
      </c>
      <c r="G18" s="320" t="s">
        <v>299</v>
      </c>
      <c r="H18" s="322" t="s">
        <v>276</v>
      </c>
      <c r="I18" s="321" t="str">
        <f t="shared" si="0"/>
        <v>El Director administrativo de talento humano es el encargado de velar por la correcta actualización de la pagina de conflicto de intereses según la necesidad</v>
      </c>
      <c r="J18" s="5" t="s">
        <v>103</v>
      </c>
      <c r="K18" s="57">
        <f>+IF(J18='11 FORMULAS'!$E$4,'11 FORMULAS'!$F$4,IF(J18='11 FORMULAS'!$E$5,'11 FORMULAS'!$F$5,IF(J18='11 FORMULAS'!$E$6,'11 FORMULAS'!$F$6,"")))</f>
        <v>0.25</v>
      </c>
      <c r="L18" s="57" t="str">
        <f>+IF(OR(J18='11 FORMULAS'!$O$4,J18='11 FORMULAS'!$O$5),'11 FORMULAS'!$P$5,IF(J18='11 FORMULAS'!$O$6,'11 FORMULAS'!$P$6,""))</f>
        <v>Probabilidad</v>
      </c>
      <c r="M18" s="5" t="s">
        <v>92</v>
      </c>
      <c r="N18" s="57">
        <f>+IF(M18='11 FORMULAS'!$H$4,'11 FORMULAS'!$I$4,IF(M18='11 FORMULAS'!$H$5,'11 FORMULAS'!$I$5,""))</f>
        <v>0.15</v>
      </c>
      <c r="O18" s="6" t="s">
        <v>95</v>
      </c>
      <c r="P18" s="6" t="s">
        <v>97</v>
      </c>
      <c r="Q18" s="6" t="s">
        <v>100</v>
      </c>
      <c r="R18" s="288">
        <f>+IFERROR(K18+N18,"")</f>
        <v>0.4</v>
      </c>
      <c r="S18" s="288">
        <f>IF(L18='11 FORMULAS'!$P$5,C18-(C18*R18),C18)</f>
        <v>0.36</v>
      </c>
      <c r="T18" s="288">
        <f>IF(L18='11 FORMULAS'!$P$6,D18-(D18*R18),D18)</f>
        <v>1</v>
      </c>
      <c r="U18" s="426">
        <f>+IF(S21="","",S21)</f>
        <v>0.216</v>
      </c>
      <c r="V18" s="429">
        <f>+IF(T21="","",T21)</f>
        <v>1</v>
      </c>
      <c r="X18" s="285"/>
      <c r="Y18" s="286"/>
      <c r="Z18" s="286"/>
    </row>
    <row r="19" spans="1:26" ht="93" customHeight="1" x14ac:dyDescent="0.25">
      <c r="A19" s="433"/>
      <c r="B19" s="445"/>
      <c r="C19" s="439"/>
      <c r="D19" s="442"/>
      <c r="E19" s="62">
        <v>2</v>
      </c>
      <c r="F19" s="322" t="s">
        <v>287</v>
      </c>
      <c r="G19" s="322" t="s">
        <v>298</v>
      </c>
      <c r="H19" s="322" t="s">
        <v>276</v>
      </c>
      <c r="I19" s="318" t="str">
        <f t="shared" si="0"/>
        <v>El profesional universitario es el encargado de monitorear y hacer seguimiento a los reportes de conflicto de intereses según la necesidad</v>
      </c>
      <c r="J19" s="1" t="s">
        <v>103</v>
      </c>
      <c r="K19" s="58">
        <f>+IF(J19='11 FORMULAS'!$E$4,'11 FORMULAS'!$F$4,IF(J19='11 FORMULAS'!$E$5,'11 FORMULAS'!$F$5,IF(J19='11 FORMULAS'!$E$6,'11 FORMULAS'!$F$6,"")))</f>
        <v>0.25</v>
      </c>
      <c r="L19" s="58" t="str">
        <f>+IF(OR(J19='11 FORMULAS'!$O$4,J19='11 FORMULAS'!$O$5),'11 FORMULAS'!$P$5,IF(J19='11 FORMULAS'!$O$6,'11 FORMULAS'!$P$6,""))</f>
        <v>Probabilidad</v>
      </c>
      <c r="M19" s="1" t="s">
        <v>92</v>
      </c>
      <c r="N19" s="58">
        <f>+IF(M19='11 FORMULAS'!$H$4,'11 FORMULAS'!$I$4,IF(M19='11 FORMULAS'!$H$5,'11 FORMULAS'!$I$5,""))</f>
        <v>0.15</v>
      </c>
      <c r="O19" s="4" t="s">
        <v>95</v>
      </c>
      <c r="P19" s="4" t="s">
        <v>97</v>
      </c>
      <c r="Q19" s="4" t="s">
        <v>100</v>
      </c>
      <c r="R19" s="289">
        <f t="shared" ref="R19" si="6">+IFERROR(K19+N19,"")</f>
        <v>0.4</v>
      </c>
      <c r="S19" s="289">
        <f>IF(L19='11 FORMULAS'!$P$5,S18-(S18*R19),S18)</f>
        <v>0.216</v>
      </c>
      <c r="T19" s="289">
        <f>IF(L19='11 FORMULAS'!$P$6,T18-(T18*R19),T18)</f>
        <v>1</v>
      </c>
      <c r="U19" s="427"/>
      <c r="V19" s="430"/>
      <c r="X19" s="285"/>
      <c r="Y19" s="286"/>
      <c r="Z19" s="286"/>
    </row>
    <row r="20" spans="1:26" ht="29.45" customHeight="1" x14ac:dyDescent="0.25">
      <c r="A20" s="433"/>
      <c r="B20" s="445"/>
      <c r="C20" s="439"/>
      <c r="D20" s="442"/>
      <c r="E20" s="62">
        <v>3</v>
      </c>
      <c r="F20" s="207"/>
      <c r="G20" s="207"/>
      <c r="H20" s="207"/>
      <c r="I20" s="282" t="str">
        <f t="shared" si="0"/>
        <v xml:space="preserve">  </v>
      </c>
      <c r="J20" s="1"/>
      <c r="K20" s="58" t="str">
        <f>+IF(J20='11 FORMULAS'!$E$4,'11 FORMULAS'!$F$4,IF(J20='11 FORMULAS'!$E$5,'11 FORMULAS'!$F$5,IF(J20='11 FORMULAS'!$E$6,'11 FORMULAS'!$F$6,"")))</f>
        <v/>
      </c>
      <c r="L20" s="58" t="str">
        <f>+IF(OR(J20='11 FORMULAS'!$O$4,J20='11 FORMULAS'!$O$5),'11 FORMULAS'!$P$5,IF(J20='11 FORMULAS'!$O$6,'11 FORMULAS'!$P$6,""))</f>
        <v/>
      </c>
      <c r="M20" s="1"/>
      <c r="N20" s="58" t="str">
        <f>+IF(M20='11 FORMULAS'!$H$4,'11 FORMULAS'!$I$4,IF(M20='11 FORMULAS'!$H$5,'11 FORMULAS'!$I$5,""))</f>
        <v/>
      </c>
      <c r="O20" s="4"/>
      <c r="P20" s="4"/>
      <c r="Q20" s="4"/>
      <c r="R20" s="289" t="str">
        <f>+IFERROR(K20+N20,"")</f>
        <v/>
      </c>
      <c r="S20" s="289">
        <f>IF(L20='11 FORMULAS'!$P$5,S19-(S19*R20),S19)</f>
        <v>0.216</v>
      </c>
      <c r="T20" s="289">
        <f>IF(L20='11 FORMULAS'!$P$6,T19-(T19*R20),T19)</f>
        <v>1</v>
      </c>
      <c r="U20" s="427"/>
      <c r="V20" s="430"/>
      <c r="X20" s="285"/>
      <c r="Y20" s="286"/>
      <c r="Z20" s="286"/>
    </row>
    <row r="21" spans="1:26" ht="29.45" customHeight="1" thickBot="1" x14ac:dyDescent="0.3">
      <c r="A21" s="434"/>
      <c r="B21" s="446"/>
      <c r="C21" s="440"/>
      <c r="D21" s="443"/>
      <c r="E21" s="63">
        <v>4</v>
      </c>
      <c r="F21" s="208"/>
      <c r="G21" s="208"/>
      <c r="H21" s="208"/>
      <c r="I21" s="283" t="str">
        <f t="shared" si="0"/>
        <v xml:space="preserve">  </v>
      </c>
      <c r="J21" s="7"/>
      <c r="K21" s="59" t="str">
        <f>+IF(J21='11 FORMULAS'!$E$4,'11 FORMULAS'!$F$4,IF(J21='11 FORMULAS'!$E$5,'11 FORMULAS'!$F$5,IF(J21='11 FORMULAS'!$E$6,'11 FORMULAS'!$F$6,"")))</f>
        <v/>
      </c>
      <c r="L21" s="59" t="str">
        <f>+IF(OR(J21='11 FORMULAS'!$O$4,J21='11 FORMULAS'!$O$5),'11 FORMULAS'!$P$5,IF(J21='11 FORMULAS'!$O$6,'11 FORMULAS'!$P$6,""))</f>
        <v/>
      </c>
      <c r="M21" s="7"/>
      <c r="N21" s="59" t="str">
        <f>+IF(M21='11 FORMULAS'!$H$4,'11 FORMULAS'!$I$4,IF(M21='11 FORMULAS'!$H$5,'11 FORMULAS'!$I$5,""))</f>
        <v/>
      </c>
      <c r="O21" s="8"/>
      <c r="P21" s="8"/>
      <c r="Q21" s="8"/>
      <c r="R21" s="290" t="str">
        <f t="shared" ref="R21" si="7">+IFERROR(K21+N21,"")</f>
        <v/>
      </c>
      <c r="S21" s="290">
        <f>IF(L21='11 FORMULAS'!$P$5,S20-(S20*R21),S20)</f>
        <v>0.216</v>
      </c>
      <c r="T21" s="290">
        <f>IF(L21='11 FORMULAS'!$P$6,T20-(T20*R21),T20)</f>
        <v>1</v>
      </c>
      <c r="U21" s="428"/>
      <c r="V21" s="431"/>
    </row>
    <row r="22" spans="1:26" ht="113.25" customHeight="1" x14ac:dyDescent="0.25">
      <c r="A22" s="432" t="str">
        <f>'2 CONTEXTO E IDENTIFICACIÓN'!A10</f>
        <v>R5</v>
      </c>
      <c r="B22" s="444" t="str">
        <f>+'2 CONTEXTO E IDENTIFICACIÓN'!E10</f>
        <v>Posibilidad de pérdida Económica y Reputacional por la fuga de conocimiento institucional debido al retiro del personal de la entidad por cualquier motivo.</v>
      </c>
      <c r="C22" s="438">
        <f>+'3 PROBABIL E IMPACTO INHERENTE'!E11</f>
        <v>0.4</v>
      </c>
      <c r="D22" s="441">
        <f>+'3 PROBABIL E IMPACTO INHERENTE'!M11</f>
        <v>0.4</v>
      </c>
      <c r="E22" s="61">
        <v>1</v>
      </c>
      <c r="F22" s="322" t="s">
        <v>285</v>
      </c>
      <c r="G22" s="320" t="s">
        <v>283</v>
      </c>
      <c r="H22" s="320" t="s">
        <v>274</v>
      </c>
      <c r="I22" s="321" t="str">
        <f t="shared" si="0"/>
        <v>El Director administrativo de talento humano es el encargado de custodiar la información realizada por los empleados mediante acta de entrega de cargo (GTH-FR-52) cuando se requiera</v>
      </c>
      <c r="J22" s="5" t="s">
        <v>103</v>
      </c>
      <c r="K22" s="57">
        <f>+IF(J22='11 FORMULAS'!$E$4,'11 FORMULAS'!$F$4,IF(J22='11 FORMULAS'!$E$5,'11 FORMULAS'!$F$5,IF(J22='11 FORMULAS'!$E$6,'11 FORMULAS'!$F$6,"")))</f>
        <v>0.25</v>
      </c>
      <c r="L22" s="57" t="str">
        <f>+IF(OR(J22='11 FORMULAS'!$O$4,J22='11 FORMULAS'!$O$5),'11 FORMULAS'!$P$5,IF(J22='11 FORMULAS'!$O$6,'11 FORMULAS'!$P$6,""))</f>
        <v>Probabilidad</v>
      </c>
      <c r="M22" s="5" t="s">
        <v>92</v>
      </c>
      <c r="N22" s="57">
        <f>+IF(M22='11 FORMULAS'!$H$4,'11 FORMULAS'!$I$4,IF(M22='11 FORMULAS'!$H$5,'11 FORMULAS'!$I$5,""))</f>
        <v>0.15</v>
      </c>
      <c r="O22" s="6" t="s">
        <v>95</v>
      </c>
      <c r="P22" s="6" t="s">
        <v>97</v>
      </c>
      <c r="Q22" s="6" t="s">
        <v>100</v>
      </c>
      <c r="R22" s="288">
        <f>+IFERROR(K22+N22,"")</f>
        <v>0.4</v>
      </c>
      <c r="S22" s="288">
        <f>IF(L22='11 FORMULAS'!$P$5,C22-(C22*R22),C22)</f>
        <v>0.24</v>
      </c>
      <c r="T22" s="288">
        <f>IF(L22='11 FORMULAS'!$P$6,D22-(D22*R22),D22)</f>
        <v>0.4</v>
      </c>
      <c r="U22" s="426">
        <f>+IF(S25="","",S25)</f>
        <v>0.14399999999999999</v>
      </c>
      <c r="V22" s="429">
        <f>+IF(T25="","",T25)</f>
        <v>0.4</v>
      </c>
      <c r="X22" s="285"/>
      <c r="Y22" s="286"/>
      <c r="Z22" s="286"/>
    </row>
    <row r="23" spans="1:26" ht="125.25" customHeight="1" x14ac:dyDescent="0.25">
      <c r="A23" s="433"/>
      <c r="B23" s="445"/>
      <c r="C23" s="439"/>
      <c r="D23" s="442"/>
      <c r="E23" s="62">
        <v>2</v>
      </c>
      <c r="F23" s="322" t="s">
        <v>285</v>
      </c>
      <c r="G23" s="329" t="s">
        <v>297</v>
      </c>
      <c r="H23" s="329" t="s">
        <v>274</v>
      </c>
      <c r="I23" s="318" t="str">
        <f t="shared" si="0"/>
        <v>El Director administrativo de talento humano es el encargado de custodiar la documentación y los recursos físicos de la entidad  por los empleados mediante paz y salvo (GTH-FR-20) cuando se requiera</v>
      </c>
      <c r="J23" s="1" t="s">
        <v>103</v>
      </c>
      <c r="K23" s="58">
        <f>+IF(J23='11 FORMULAS'!$E$4,'11 FORMULAS'!$F$4,IF(J23='11 FORMULAS'!$E$5,'11 FORMULAS'!$F$5,IF(J23='11 FORMULAS'!$E$6,'11 FORMULAS'!$F$6,"")))</f>
        <v>0.25</v>
      </c>
      <c r="L23" s="58" t="str">
        <f>+IF(OR(J23='11 FORMULAS'!$O$4,J23='11 FORMULAS'!$O$5),'11 FORMULAS'!$P$5,IF(J23='11 FORMULAS'!$O$6,'11 FORMULAS'!$P$6,""))</f>
        <v>Probabilidad</v>
      </c>
      <c r="M23" s="1" t="s">
        <v>92</v>
      </c>
      <c r="N23" s="58">
        <f>+IF(M23='11 FORMULAS'!$H$4,'11 FORMULAS'!$I$4,IF(M23='11 FORMULAS'!$H$5,'11 FORMULAS'!$I$5,""))</f>
        <v>0.15</v>
      </c>
      <c r="O23" s="4" t="s">
        <v>95</v>
      </c>
      <c r="P23" s="4" t="s">
        <v>97</v>
      </c>
      <c r="Q23" s="4" t="s">
        <v>100</v>
      </c>
      <c r="R23" s="289">
        <f t="shared" ref="R23" si="8">+IFERROR(K23+N23,"")</f>
        <v>0.4</v>
      </c>
      <c r="S23" s="289">
        <f>IF(L23='11 FORMULAS'!$P$5,S22-(S22*R23),S22)</f>
        <v>0.14399999999999999</v>
      </c>
      <c r="T23" s="289">
        <f>IF(L23='11 FORMULAS'!$P$6,T22-(T22*R23),T22)</f>
        <v>0.4</v>
      </c>
      <c r="U23" s="427"/>
      <c r="V23" s="430"/>
      <c r="X23" s="285"/>
      <c r="Y23" s="286"/>
      <c r="Z23" s="286"/>
    </row>
    <row r="24" spans="1:26" ht="29.45" customHeight="1" x14ac:dyDescent="0.25">
      <c r="A24" s="433"/>
      <c r="B24" s="445"/>
      <c r="C24" s="439"/>
      <c r="D24" s="442"/>
      <c r="E24" s="62">
        <v>3</v>
      </c>
      <c r="F24" s="207"/>
      <c r="G24" s="207"/>
      <c r="H24" s="207"/>
      <c r="I24" s="282" t="str">
        <f t="shared" si="0"/>
        <v xml:space="preserve">  </v>
      </c>
      <c r="J24" s="1"/>
      <c r="K24" s="58" t="str">
        <f>+IF(J24='11 FORMULAS'!$E$4,'11 FORMULAS'!$F$4,IF(J24='11 FORMULAS'!$E$5,'11 FORMULAS'!$F$5,IF(J24='11 FORMULAS'!$E$6,'11 FORMULAS'!$F$6,"")))</f>
        <v/>
      </c>
      <c r="L24" s="58" t="str">
        <f>+IF(OR(J24='11 FORMULAS'!$O$4,J24='11 FORMULAS'!$O$5),'11 FORMULAS'!$P$5,IF(J24='11 FORMULAS'!$O$6,'11 FORMULAS'!$P$6,""))</f>
        <v/>
      </c>
      <c r="M24" s="1"/>
      <c r="N24" s="58" t="str">
        <f>+IF(M24='11 FORMULAS'!$H$4,'11 FORMULAS'!$I$4,IF(M24='11 FORMULAS'!$H$5,'11 FORMULAS'!$I$5,""))</f>
        <v/>
      </c>
      <c r="O24" s="4"/>
      <c r="P24" s="4"/>
      <c r="Q24" s="4"/>
      <c r="R24" s="289" t="str">
        <f>+IFERROR(K24+N24,"")</f>
        <v/>
      </c>
      <c r="S24" s="289">
        <f>IF(L24='11 FORMULAS'!$P$5,S23-(S23*R24),S23)</f>
        <v>0.14399999999999999</v>
      </c>
      <c r="T24" s="289">
        <f>IF(L24='11 FORMULAS'!$P$6,T23-(T23*R24),T23)</f>
        <v>0.4</v>
      </c>
      <c r="U24" s="427"/>
      <c r="V24" s="430"/>
      <c r="X24" s="285"/>
      <c r="Y24" s="286"/>
      <c r="Z24" s="286"/>
    </row>
    <row r="25" spans="1:26" ht="29.45" customHeight="1" thickBot="1" x14ac:dyDescent="0.3">
      <c r="A25" s="434"/>
      <c r="B25" s="446"/>
      <c r="C25" s="440"/>
      <c r="D25" s="443"/>
      <c r="E25" s="63">
        <v>4</v>
      </c>
      <c r="F25" s="208"/>
      <c r="G25" s="208"/>
      <c r="H25" s="208"/>
      <c r="I25" s="283" t="str">
        <f t="shared" si="0"/>
        <v xml:space="preserve">  </v>
      </c>
      <c r="J25" s="7"/>
      <c r="K25" s="59" t="str">
        <f>+IF(J25='11 FORMULAS'!$E$4,'11 FORMULAS'!$F$4,IF(J25='11 FORMULAS'!$E$5,'11 FORMULAS'!$F$5,IF(J25='11 FORMULAS'!$E$6,'11 FORMULAS'!$F$6,"")))</f>
        <v/>
      </c>
      <c r="L25" s="59" t="str">
        <f>+IF(OR(J25='11 FORMULAS'!$O$4,J25='11 FORMULAS'!$O$5),'11 FORMULAS'!$P$5,IF(J25='11 FORMULAS'!$O$6,'11 FORMULAS'!$P$6,""))</f>
        <v/>
      </c>
      <c r="M25" s="7"/>
      <c r="N25" s="59" t="str">
        <f>+IF(M25='11 FORMULAS'!$H$4,'11 FORMULAS'!$I$4,IF(M25='11 FORMULAS'!$H$5,'11 FORMULAS'!$I$5,""))</f>
        <v/>
      </c>
      <c r="O25" s="8"/>
      <c r="P25" s="8"/>
      <c r="Q25" s="8"/>
      <c r="R25" s="290" t="str">
        <f t="shared" ref="R25" si="9">+IFERROR(K25+N25,"")</f>
        <v/>
      </c>
      <c r="S25" s="290">
        <f>IF(L25='11 FORMULAS'!$P$5,S24-(S24*R25),S24)</f>
        <v>0.14399999999999999</v>
      </c>
      <c r="T25" s="290">
        <f>IF(L25='11 FORMULAS'!$P$6,T24-(T24*R25),T24)</f>
        <v>0.4</v>
      </c>
      <c r="U25" s="428"/>
      <c r="V25" s="431"/>
    </row>
    <row r="26" spans="1:26" ht="79.5" customHeight="1" x14ac:dyDescent="0.25">
      <c r="A26" s="432" t="str">
        <f>'2 CONTEXTO E IDENTIFICACIÓN'!A11</f>
        <v>R6</v>
      </c>
      <c r="B26" s="444" t="str">
        <f>+'2 CONTEXTO E IDENTIFICACIÓN'!E11</f>
        <v xml:space="preserve">  </v>
      </c>
      <c r="C26" s="438" t="str">
        <f>+'3 PROBABIL E IMPACTO INHERENTE'!E12</f>
        <v/>
      </c>
      <c r="D26" s="441" t="str">
        <f>+'3 PROBABIL E IMPACTO INHERENTE'!M12</f>
        <v/>
      </c>
      <c r="E26" s="61">
        <v>1</v>
      </c>
      <c r="F26" s="322"/>
      <c r="G26" s="320"/>
      <c r="H26" s="322"/>
      <c r="I26" s="321" t="str">
        <f t="shared" si="0"/>
        <v xml:space="preserve">  </v>
      </c>
      <c r="J26" s="5"/>
      <c r="K26" s="57" t="str">
        <f>+IF(J26='11 FORMULAS'!$E$4,'11 FORMULAS'!$F$4,IF(J26='11 FORMULAS'!$E$5,'11 FORMULAS'!$F$5,IF(J26='11 FORMULAS'!$E$6,'11 FORMULAS'!$F$6,"")))</f>
        <v/>
      </c>
      <c r="L26" s="57" t="str">
        <f>+IF(OR(J26='11 FORMULAS'!$O$4,J26='11 FORMULAS'!$O$5),'11 FORMULAS'!$P$5,IF(J26='11 FORMULAS'!$O$6,'11 FORMULAS'!$P$6,""))</f>
        <v/>
      </c>
      <c r="M26" s="5"/>
      <c r="N26" s="57" t="str">
        <f>+IF(M26='11 FORMULAS'!$H$4,'11 FORMULAS'!$I$4,IF(M26='11 FORMULAS'!$H$5,'11 FORMULAS'!$I$5,""))</f>
        <v/>
      </c>
      <c r="O26" s="6"/>
      <c r="P26" s="6"/>
      <c r="Q26" s="6"/>
      <c r="R26" s="288" t="str">
        <f>+IFERROR(K26+N26,"")</f>
        <v/>
      </c>
      <c r="S26" s="288" t="str">
        <f>IF(L26='11 FORMULAS'!$P$5,C26-(C26*R26),C26)</f>
        <v/>
      </c>
      <c r="T26" s="288" t="str">
        <f>IF(L26='11 FORMULAS'!$P$6,D26-(D26*R26),D26)</f>
        <v/>
      </c>
      <c r="U26" s="426" t="str">
        <f>+IF(S29="","",S29)</f>
        <v/>
      </c>
      <c r="V26" s="429" t="str">
        <f>+IF(T29="","",T29)</f>
        <v/>
      </c>
      <c r="X26" s="285"/>
      <c r="Y26" s="286"/>
      <c r="Z26" s="286"/>
    </row>
    <row r="27" spans="1:26" ht="62.25" customHeight="1" x14ac:dyDescent="0.25">
      <c r="A27" s="433"/>
      <c r="B27" s="445"/>
      <c r="C27" s="439"/>
      <c r="D27" s="442"/>
      <c r="E27" s="62">
        <v>2</v>
      </c>
      <c r="F27" s="322"/>
      <c r="G27" s="322"/>
      <c r="H27" s="322"/>
      <c r="I27" s="318" t="str">
        <f t="shared" si="0"/>
        <v xml:space="preserve">  </v>
      </c>
      <c r="J27" s="1"/>
      <c r="K27" s="58" t="str">
        <f>+IF(J27='11 FORMULAS'!$E$4,'11 FORMULAS'!$F$4,IF(J27='11 FORMULAS'!$E$5,'11 FORMULAS'!$F$5,IF(J27='11 FORMULAS'!$E$6,'11 FORMULAS'!$F$6,"")))</f>
        <v/>
      </c>
      <c r="L27" s="58" t="str">
        <f>+IF(OR(J27='11 FORMULAS'!$O$4,J27='11 FORMULAS'!$O$5),'11 FORMULAS'!$P$5,IF(J27='11 FORMULAS'!$O$6,'11 FORMULAS'!$P$6,""))</f>
        <v/>
      </c>
      <c r="M27" s="1"/>
      <c r="N27" s="58" t="str">
        <f>+IF(M27='11 FORMULAS'!$H$4,'11 FORMULAS'!$I$4,IF(M27='11 FORMULAS'!$H$5,'11 FORMULAS'!$I$5,""))</f>
        <v/>
      </c>
      <c r="O27" s="4"/>
      <c r="P27" s="4"/>
      <c r="Q27" s="4"/>
      <c r="R27" s="289" t="str">
        <f t="shared" ref="R27" si="10">+IFERROR(K27+N27,"")</f>
        <v/>
      </c>
      <c r="S27" s="289" t="str">
        <f>IF(L27='11 FORMULAS'!$P$5,S26-(S26*R27),S26)</f>
        <v/>
      </c>
      <c r="T27" s="289" t="str">
        <f>IF(L27='11 FORMULAS'!$P$6,T26-(T26*R27),T26)</f>
        <v/>
      </c>
      <c r="U27" s="427"/>
      <c r="V27" s="430"/>
      <c r="X27" s="285"/>
      <c r="Y27" s="286"/>
      <c r="Z27" s="286"/>
    </row>
    <row r="28" spans="1:26" ht="29.45" customHeight="1" x14ac:dyDescent="0.25">
      <c r="A28" s="433"/>
      <c r="B28" s="445"/>
      <c r="C28" s="439"/>
      <c r="D28" s="442"/>
      <c r="E28" s="62">
        <v>3</v>
      </c>
      <c r="F28" s="207"/>
      <c r="G28" s="207"/>
      <c r="H28" s="207"/>
      <c r="I28" s="282" t="str">
        <f t="shared" si="0"/>
        <v xml:space="preserve">  </v>
      </c>
      <c r="J28" s="1"/>
      <c r="K28" s="58" t="str">
        <f>+IF(J28='11 FORMULAS'!$E$4,'11 FORMULAS'!$F$4,IF(J28='11 FORMULAS'!$E$5,'11 FORMULAS'!$F$5,IF(J28='11 FORMULAS'!$E$6,'11 FORMULAS'!$F$6,"")))</f>
        <v/>
      </c>
      <c r="L28" s="58" t="str">
        <f>+IF(OR(J28='11 FORMULAS'!$O$4,J28='11 FORMULAS'!$O$5),'11 FORMULAS'!$P$5,IF(J28='11 FORMULAS'!$O$6,'11 FORMULAS'!$P$6,""))</f>
        <v/>
      </c>
      <c r="M28" s="1"/>
      <c r="N28" s="58" t="str">
        <f>+IF(M28='11 FORMULAS'!$H$4,'11 FORMULAS'!$I$4,IF(M28='11 FORMULAS'!$H$5,'11 FORMULAS'!$I$5,""))</f>
        <v/>
      </c>
      <c r="O28" s="4"/>
      <c r="P28" s="4"/>
      <c r="Q28" s="4"/>
      <c r="R28" s="289" t="str">
        <f>+IFERROR(K28+N28,"")</f>
        <v/>
      </c>
      <c r="S28" s="289" t="str">
        <f>IF(L28='11 FORMULAS'!$P$5,S27-(S27*R28),S27)</f>
        <v/>
      </c>
      <c r="T28" s="289" t="str">
        <f>IF(L28='11 FORMULAS'!$P$6,T27-(T27*R28),T27)</f>
        <v/>
      </c>
      <c r="U28" s="427"/>
      <c r="V28" s="430"/>
      <c r="X28" s="285"/>
      <c r="Y28" s="286"/>
      <c r="Z28" s="286"/>
    </row>
    <row r="29" spans="1:26" ht="29.45" customHeight="1" thickBot="1" x14ac:dyDescent="0.3">
      <c r="A29" s="434"/>
      <c r="B29" s="446"/>
      <c r="C29" s="440"/>
      <c r="D29" s="443"/>
      <c r="E29" s="63">
        <v>4</v>
      </c>
      <c r="F29" s="208"/>
      <c r="G29" s="208"/>
      <c r="H29" s="208"/>
      <c r="I29" s="283" t="str">
        <f t="shared" si="0"/>
        <v xml:space="preserve">  </v>
      </c>
      <c r="J29" s="7"/>
      <c r="K29" s="59" t="str">
        <f>+IF(J29='11 FORMULAS'!$E$4,'11 FORMULAS'!$F$4,IF(J29='11 FORMULAS'!$E$5,'11 FORMULAS'!$F$5,IF(J29='11 FORMULAS'!$E$6,'11 FORMULAS'!$F$6,"")))</f>
        <v/>
      </c>
      <c r="L29" s="59" t="str">
        <f>+IF(OR(J29='11 FORMULAS'!$O$4,J29='11 FORMULAS'!$O$5),'11 FORMULAS'!$P$5,IF(J29='11 FORMULAS'!$O$6,'11 FORMULAS'!$P$6,""))</f>
        <v/>
      </c>
      <c r="M29" s="7"/>
      <c r="N29" s="59" t="str">
        <f>+IF(M29='11 FORMULAS'!$H$4,'11 FORMULAS'!$I$4,IF(M29='11 FORMULAS'!$H$5,'11 FORMULAS'!$I$5,""))</f>
        <v/>
      </c>
      <c r="O29" s="8"/>
      <c r="P29" s="8"/>
      <c r="Q29" s="8"/>
      <c r="R29" s="290" t="str">
        <f t="shared" ref="R29" si="11">+IFERROR(K29+N29,"")</f>
        <v/>
      </c>
      <c r="S29" s="290" t="str">
        <f>IF(L29='11 FORMULAS'!$P$5,S28-(S28*R29),S28)</f>
        <v/>
      </c>
      <c r="T29" s="290" t="str">
        <f>IF(L29='11 FORMULAS'!$P$6,T28-(T28*R29),T28)</f>
        <v/>
      </c>
      <c r="U29" s="428"/>
      <c r="V29" s="431"/>
    </row>
    <row r="30" spans="1:26" ht="121.5" customHeight="1" thickBot="1" x14ac:dyDescent="0.3">
      <c r="A30" s="432" t="str">
        <f>'2 CONTEXTO E IDENTIFICACIÓN'!A12</f>
        <v>R7</v>
      </c>
      <c r="B30" s="444" t="str">
        <f>+'2 CONTEXTO E IDENTIFICACIÓN'!E12</f>
        <v xml:space="preserve">  </v>
      </c>
      <c r="C30" s="438" t="str">
        <f>+'3 PROBABIL E IMPACTO INHERENTE'!E13</f>
        <v/>
      </c>
      <c r="D30" s="441" t="str">
        <f>+'3 PROBABIL E IMPACTO INHERENTE'!M13</f>
        <v/>
      </c>
      <c r="E30" s="61">
        <v>1</v>
      </c>
      <c r="F30" s="322"/>
      <c r="G30" s="320"/>
      <c r="H30" s="320"/>
      <c r="I30" s="321" t="str">
        <f>+CONCATENATE(F30," ",G30," ",H30)</f>
        <v xml:space="preserve">  </v>
      </c>
      <c r="J30" s="5"/>
      <c r="K30" s="57" t="str">
        <f>+IF(J30='11 FORMULAS'!$E$4,'11 FORMULAS'!$F$4,IF(J30='11 FORMULAS'!$E$5,'11 FORMULAS'!$F$5,IF(J30='11 FORMULAS'!$E$6,'11 FORMULAS'!$F$6,"")))</f>
        <v/>
      </c>
      <c r="L30" s="57" t="str">
        <f>+IF(OR(J30='11 FORMULAS'!$O$4,J30='11 FORMULAS'!$O$5),'11 FORMULAS'!$P$5,IF(J30='11 FORMULAS'!$O$6,'11 FORMULAS'!$P$6,""))</f>
        <v/>
      </c>
      <c r="M30" s="5"/>
      <c r="N30" s="57" t="str">
        <f>+IF(M30='11 FORMULAS'!$H$4,'11 FORMULAS'!$I$4,IF(M30='11 FORMULAS'!$H$5,'11 FORMULAS'!$I$5,""))</f>
        <v/>
      </c>
      <c r="O30" s="6"/>
      <c r="P30" s="6"/>
      <c r="Q30" s="6"/>
      <c r="R30" s="288" t="str">
        <f>+IFERROR(K30+N30,"")</f>
        <v/>
      </c>
      <c r="S30" s="288" t="str">
        <f>IF(L30='11 FORMULAS'!$P$5,C30-(C30*R30),C30)</f>
        <v/>
      </c>
      <c r="T30" s="288" t="str">
        <f>IF(L30='11 FORMULAS'!$P$6,D30-(D30*R30),D30)</f>
        <v/>
      </c>
      <c r="U30" s="426" t="str">
        <f>+IF(S33="","",S33)</f>
        <v/>
      </c>
      <c r="V30" s="429" t="str">
        <f>+IF(T33="","",T33)</f>
        <v/>
      </c>
      <c r="X30" s="285"/>
      <c r="Y30" s="286"/>
      <c r="Z30" s="286"/>
    </row>
    <row r="31" spans="1:26" ht="120.75" customHeight="1" x14ac:dyDescent="0.25">
      <c r="A31" s="433"/>
      <c r="B31" s="445"/>
      <c r="C31" s="439"/>
      <c r="D31" s="442"/>
      <c r="E31" s="62">
        <v>2</v>
      </c>
      <c r="F31" s="322"/>
      <c r="G31" s="320"/>
      <c r="H31" s="329"/>
      <c r="I31" s="318" t="str">
        <f>+CONCATENATE(F31," ",G31," ",H31)</f>
        <v xml:space="preserve">  </v>
      </c>
      <c r="J31" s="1"/>
      <c r="K31" s="58" t="str">
        <f>+IF(J31='11 FORMULAS'!$E$4,'11 FORMULAS'!$F$4,IF(J31='11 FORMULAS'!$E$5,'11 FORMULAS'!$F$5,IF(J31='11 FORMULAS'!$E$6,'11 FORMULAS'!$F$6,"")))</f>
        <v/>
      </c>
      <c r="L31" s="58" t="str">
        <f>+IF(OR(J31='11 FORMULAS'!$O$4,J31='11 FORMULAS'!$O$5),'11 FORMULAS'!$P$5,IF(J31='11 FORMULAS'!$O$6,'11 FORMULAS'!$P$6,""))</f>
        <v/>
      </c>
      <c r="M31" s="1"/>
      <c r="N31" s="58" t="str">
        <f>+IF(M31='11 FORMULAS'!$H$4,'11 FORMULAS'!$I$4,IF(M31='11 FORMULAS'!$H$5,'11 FORMULAS'!$I$5,""))</f>
        <v/>
      </c>
      <c r="O31" s="4"/>
      <c r="P31" s="4"/>
      <c r="Q31" s="4"/>
      <c r="R31" s="289" t="str">
        <f t="shared" ref="R31" si="12">+IFERROR(K31+N31,"")</f>
        <v/>
      </c>
      <c r="S31" s="289" t="str">
        <f>IF(L31='11 FORMULAS'!$P$5,S30-(S30*R31),S30)</f>
        <v/>
      </c>
      <c r="T31" s="289" t="str">
        <f>IF(L31='11 FORMULAS'!$P$6,T30-(T30*R31),T30)</f>
        <v/>
      </c>
      <c r="U31" s="427"/>
      <c r="V31" s="430"/>
      <c r="X31" s="285"/>
      <c r="Y31" s="286"/>
      <c r="Z31" s="286"/>
    </row>
    <row r="32" spans="1:26" ht="29.45" customHeight="1" x14ac:dyDescent="0.25">
      <c r="A32" s="433"/>
      <c r="B32" s="445"/>
      <c r="C32" s="439"/>
      <c r="D32" s="442"/>
      <c r="E32" s="62">
        <v>3</v>
      </c>
      <c r="F32" s="207"/>
      <c r="G32" s="207"/>
      <c r="H32" s="207"/>
      <c r="I32" s="282" t="str">
        <f t="shared" si="0"/>
        <v xml:space="preserve">  </v>
      </c>
      <c r="J32" s="1"/>
      <c r="K32" s="58" t="str">
        <f>+IF(J32='11 FORMULAS'!$E$4,'11 FORMULAS'!$F$4,IF(J32='11 FORMULAS'!$E$5,'11 FORMULAS'!$F$5,IF(J32='11 FORMULAS'!$E$6,'11 FORMULAS'!$F$6,"")))</f>
        <v/>
      </c>
      <c r="L32" s="58" t="str">
        <f>+IF(OR(J32='11 FORMULAS'!$O$4,J32='11 FORMULAS'!$O$5),'11 FORMULAS'!$P$5,IF(J32='11 FORMULAS'!$O$6,'11 FORMULAS'!$P$6,""))</f>
        <v/>
      </c>
      <c r="M32" s="1"/>
      <c r="N32" s="58" t="str">
        <f>+IF(M32='11 FORMULAS'!$H$4,'11 FORMULAS'!$I$4,IF(M32='11 FORMULAS'!$H$5,'11 FORMULAS'!$I$5,""))</f>
        <v/>
      </c>
      <c r="O32" s="4"/>
      <c r="P32" s="4"/>
      <c r="Q32" s="4"/>
      <c r="R32" s="289" t="str">
        <f>+IFERROR(K32+N32,"")</f>
        <v/>
      </c>
      <c r="S32" s="289" t="str">
        <f>IF(L32='11 FORMULAS'!$P$5,S31-(S31*R32),S31)</f>
        <v/>
      </c>
      <c r="T32" s="289" t="str">
        <f>IF(L32='11 FORMULAS'!$P$6,T31-(T31*R32),T31)</f>
        <v/>
      </c>
      <c r="U32" s="427"/>
      <c r="V32" s="430"/>
      <c r="X32" s="285"/>
      <c r="Y32" s="286"/>
      <c r="Z32" s="286"/>
    </row>
    <row r="33" spans="1:26" ht="29.45" customHeight="1" thickBot="1" x14ac:dyDescent="0.3">
      <c r="A33" s="434"/>
      <c r="B33" s="446"/>
      <c r="C33" s="440"/>
      <c r="D33" s="443"/>
      <c r="E33" s="63">
        <v>4</v>
      </c>
      <c r="F33" s="208"/>
      <c r="G33" s="208"/>
      <c r="H33" s="208"/>
      <c r="I33" s="283" t="str">
        <f t="shared" si="0"/>
        <v xml:space="preserve">  </v>
      </c>
      <c r="J33" s="7"/>
      <c r="K33" s="59" t="str">
        <f>+IF(J33='11 FORMULAS'!$E$4,'11 FORMULAS'!$F$4,IF(J33='11 FORMULAS'!$E$5,'11 FORMULAS'!$F$5,IF(J33='11 FORMULAS'!$E$6,'11 FORMULAS'!$F$6,"")))</f>
        <v/>
      </c>
      <c r="L33" s="59" t="str">
        <f>+IF(OR(J33='11 FORMULAS'!$O$4,J33='11 FORMULAS'!$O$5),'11 FORMULAS'!$P$5,IF(J33='11 FORMULAS'!$O$6,'11 FORMULAS'!$P$6,""))</f>
        <v/>
      </c>
      <c r="M33" s="7"/>
      <c r="N33" s="59" t="str">
        <f>+IF(M33='11 FORMULAS'!$H$4,'11 FORMULAS'!$I$4,IF(M33='11 FORMULAS'!$H$5,'11 FORMULAS'!$I$5,""))</f>
        <v/>
      </c>
      <c r="O33" s="8"/>
      <c r="P33" s="8"/>
      <c r="Q33" s="8"/>
      <c r="R33" s="290" t="str">
        <f t="shared" ref="R33" si="13">+IFERROR(K33+N33,"")</f>
        <v/>
      </c>
      <c r="S33" s="290" t="str">
        <f>IF(L33='11 FORMULAS'!$P$5,S32-(S32*R33),S32)</f>
        <v/>
      </c>
      <c r="T33" s="290" t="str">
        <f>IF(L33='11 FORMULAS'!$P$6,T32-(T32*R33),T32)</f>
        <v/>
      </c>
      <c r="U33" s="428"/>
      <c r="V33" s="431"/>
    </row>
    <row r="34" spans="1:26" ht="29.45" customHeight="1" x14ac:dyDescent="0.25">
      <c r="A34" s="432" t="str">
        <f>'2 CONTEXTO E IDENTIFICACIÓN'!A13</f>
        <v>R8</v>
      </c>
      <c r="B34" s="435" t="str">
        <f>+'2 CONTEXTO E IDENTIFICACIÓN'!E13</f>
        <v xml:space="preserve">  </v>
      </c>
      <c r="C34" s="438" t="str">
        <f>+'3 PROBABIL E IMPACTO INHERENTE'!E14</f>
        <v/>
      </c>
      <c r="D34" s="441" t="str">
        <f>+'3 PROBABIL E IMPACTO INHERENTE'!M14</f>
        <v/>
      </c>
      <c r="E34" s="61">
        <v>1</v>
      </c>
      <c r="F34" s="64"/>
      <c r="G34" s="64"/>
      <c r="H34" s="64"/>
      <c r="I34" s="281" t="str">
        <f t="shared" si="0"/>
        <v xml:space="preserve">  </v>
      </c>
      <c r="J34" s="5"/>
      <c r="K34" s="57" t="str">
        <f>+IF(J34='11 FORMULAS'!$E$4,'11 FORMULAS'!$F$4,IF(J34='11 FORMULAS'!$E$5,'11 FORMULAS'!$F$5,IF(J34='11 FORMULAS'!$E$6,'11 FORMULAS'!$F$6,"")))</f>
        <v/>
      </c>
      <c r="L34" s="57" t="str">
        <f>+IF(OR(J34='11 FORMULAS'!$O$4,J34='11 FORMULAS'!$O$5),'11 FORMULAS'!$P$5,IF(J34='11 FORMULAS'!$O$6,'11 FORMULAS'!$P$6,""))</f>
        <v/>
      </c>
      <c r="M34" s="5"/>
      <c r="N34" s="57" t="str">
        <f>+IF(M34='11 FORMULAS'!$H$4,'11 FORMULAS'!$I$4,IF(M34='11 FORMULAS'!$H$5,'11 FORMULAS'!$I$5,""))</f>
        <v/>
      </c>
      <c r="O34" s="6"/>
      <c r="P34" s="6"/>
      <c r="Q34" s="6"/>
      <c r="R34" s="288" t="str">
        <f>+IFERROR(K34+N34,"")</f>
        <v/>
      </c>
      <c r="S34" s="288" t="str">
        <f>IF(L34='11 FORMULAS'!$P$5,C34-(C34*R34),C34)</f>
        <v/>
      </c>
      <c r="T34" s="288" t="str">
        <f>IF(L34='11 FORMULAS'!$P$6,D34-(D34*R34),D34)</f>
        <v/>
      </c>
      <c r="U34" s="426" t="str">
        <f>+IF(S37="","",S37)</f>
        <v/>
      </c>
      <c r="V34" s="429" t="str">
        <f>+IF(T37="","",T37)</f>
        <v/>
      </c>
      <c r="X34" s="285"/>
      <c r="Y34" s="286"/>
      <c r="Z34" s="286"/>
    </row>
    <row r="35" spans="1:26" ht="29.45" customHeight="1" x14ac:dyDescent="0.25">
      <c r="A35" s="433"/>
      <c r="B35" s="436"/>
      <c r="C35" s="439"/>
      <c r="D35" s="442"/>
      <c r="E35" s="62">
        <v>2</v>
      </c>
      <c r="F35" s="207"/>
      <c r="G35" s="207"/>
      <c r="H35" s="207"/>
      <c r="I35" s="282" t="str">
        <f t="shared" si="0"/>
        <v xml:space="preserve">  </v>
      </c>
      <c r="J35" s="1"/>
      <c r="K35" s="58" t="str">
        <f>+IF(J35='11 FORMULAS'!$E$4,'11 FORMULAS'!$F$4,IF(J35='11 FORMULAS'!$E$5,'11 FORMULAS'!$F$5,IF(J35='11 FORMULAS'!$E$6,'11 FORMULAS'!$F$6,"")))</f>
        <v/>
      </c>
      <c r="L35" s="58" t="str">
        <f>+IF(OR(J35='11 FORMULAS'!$O$4,J35='11 FORMULAS'!$O$5),'11 FORMULAS'!$P$5,IF(J35='11 FORMULAS'!$O$6,'11 FORMULAS'!$P$6,""))</f>
        <v/>
      </c>
      <c r="M35" s="1"/>
      <c r="N35" s="58" t="str">
        <f>+IF(M35='11 FORMULAS'!$H$4,'11 FORMULAS'!$I$4,IF(M35='11 FORMULAS'!$H$5,'11 FORMULAS'!$I$5,""))</f>
        <v/>
      </c>
      <c r="O35" s="4"/>
      <c r="P35" s="4"/>
      <c r="Q35" s="4"/>
      <c r="R35" s="289" t="str">
        <f t="shared" ref="R35" si="14">+IFERROR(K35+N35,"")</f>
        <v/>
      </c>
      <c r="S35" s="289" t="str">
        <f>IF(L35='11 FORMULAS'!$P$5,S34-(S34*R35),S34)</f>
        <v/>
      </c>
      <c r="T35" s="289" t="str">
        <f>IF(L35='11 FORMULAS'!$P$6,T34-(T34*R35),T34)</f>
        <v/>
      </c>
      <c r="U35" s="427"/>
      <c r="V35" s="430"/>
      <c r="X35" s="285"/>
      <c r="Y35" s="286"/>
      <c r="Z35" s="286"/>
    </row>
    <row r="36" spans="1:26" ht="29.45" customHeight="1" x14ac:dyDescent="0.25">
      <c r="A36" s="433"/>
      <c r="B36" s="436"/>
      <c r="C36" s="439"/>
      <c r="D36" s="442"/>
      <c r="E36" s="62">
        <v>3</v>
      </c>
      <c r="F36" s="207"/>
      <c r="G36" s="207"/>
      <c r="H36" s="207"/>
      <c r="I36" s="282" t="str">
        <f t="shared" si="0"/>
        <v xml:space="preserve">  </v>
      </c>
      <c r="J36" s="1"/>
      <c r="K36" s="58" t="str">
        <f>+IF(J36='11 FORMULAS'!$E$4,'11 FORMULAS'!$F$4,IF(J36='11 FORMULAS'!$E$5,'11 FORMULAS'!$F$5,IF(J36='11 FORMULAS'!$E$6,'11 FORMULAS'!$F$6,"")))</f>
        <v/>
      </c>
      <c r="L36" s="58" t="str">
        <f>+IF(OR(J36='11 FORMULAS'!$O$4,J36='11 FORMULAS'!$O$5),'11 FORMULAS'!$P$5,IF(J36='11 FORMULAS'!$O$6,'11 FORMULAS'!$P$6,""))</f>
        <v/>
      </c>
      <c r="M36" s="1"/>
      <c r="N36" s="58" t="str">
        <f>+IF(M36='11 FORMULAS'!$H$4,'11 FORMULAS'!$I$4,IF(M36='11 FORMULAS'!$H$5,'11 FORMULAS'!$I$5,""))</f>
        <v/>
      </c>
      <c r="O36" s="4"/>
      <c r="P36" s="4"/>
      <c r="Q36" s="4"/>
      <c r="R36" s="289" t="str">
        <f>+IFERROR(K36+N36,"")</f>
        <v/>
      </c>
      <c r="S36" s="289" t="str">
        <f>IF(L36='11 FORMULAS'!$P$5,S35-(S35*R36),S35)</f>
        <v/>
      </c>
      <c r="T36" s="289" t="str">
        <f>IF(L36='11 FORMULAS'!$P$6,T35-(T35*R36),T35)</f>
        <v/>
      </c>
      <c r="U36" s="427"/>
      <c r="V36" s="430"/>
      <c r="X36" s="285"/>
      <c r="Y36" s="286"/>
      <c r="Z36" s="286"/>
    </row>
    <row r="37" spans="1:26" ht="29.45" customHeight="1" thickBot="1" x14ac:dyDescent="0.3">
      <c r="A37" s="434"/>
      <c r="B37" s="437"/>
      <c r="C37" s="440"/>
      <c r="D37" s="443"/>
      <c r="E37" s="63">
        <v>4</v>
      </c>
      <c r="F37" s="208"/>
      <c r="G37" s="208"/>
      <c r="H37" s="208"/>
      <c r="I37" s="283" t="str">
        <f t="shared" si="0"/>
        <v xml:space="preserve">  </v>
      </c>
      <c r="J37" s="7"/>
      <c r="K37" s="59" t="str">
        <f>+IF(J37='11 FORMULAS'!$E$4,'11 FORMULAS'!$F$4,IF(J37='11 FORMULAS'!$E$5,'11 FORMULAS'!$F$5,IF(J37='11 FORMULAS'!$E$6,'11 FORMULAS'!$F$6,"")))</f>
        <v/>
      </c>
      <c r="L37" s="59" t="str">
        <f>+IF(OR(J37='11 FORMULAS'!$O$4,J37='11 FORMULAS'!$O$5),'11 FORMULAS'!$P$5,IF(J37='11 FORMULAS'!$O$6,'11 FORMULAS'!$P$6,""))</f>
        <v/>
      </c>
      <c r="M37" s="7"/>
      <c r="N37" s="59" t="str">
        <f>+IF(M37='11 FORMULAS'!$H$4,'11 FORMULAS'!$I$4,IF(M37='11 FORMULAS'!$H$5,'11 FORMULAS'!$I$5,""))</f>
        <v/>
      </c>
      <c r="O37" s="8"/>
      <c r="P37" s="8"/>
      <c r="Q37" s="8"/>
      <c r="R37" s="290" t="str">
        <f t="shared" ref="R37" si="15">+IFERROR(K37+N37,"")</f>
        <v/>
      </c>
      <c r="S37" s="290" t="str">
        <f>IF(L37='11 FORMULAS'!$P$5,S36-(S36*R37),S36)</f>
        <v/>
      </c>
      <c r="T37" s="290" t="str">
        <f>IF(L37='11 FORMULAS'!$P$6,T36-(T36*R37),T36)</f>
        <v/>
      </c>
      <c r="U37" s="428"/>
      <c r="V37" s="431"/>
    </row>
    <row r="38" spans="1:26" ht="29.45" customHeight="1" x14ac:dyDescent="0.25">
      <c r="A38" s="432" t="str">
        <f>'2 CONTEXTO E IDENTIFICACIÓN'!A14</f>
        <v>R9</v>
      </c>
      <c r="B38" s="435" t="str">
        <f>+'2 CONTEXTO E IDENTIFICACIÓN'!E14</f>
        <v xml:space="preserve">  </v>
      </c>
      <c r="C38" s="438" t="str">
        <f>+'3 PROBABIL E IMPACTO INHERENTE'!E15</f>
        <v/>
      </c>
      <c r="D38" s="441" t="str">
        <f>+'3 PROBABIL E IMPACTO INHERENTE'!M15</f>
        <v/>
      </c>
      <c r="E38" s="61">
        <v>1</v>
      </c>
      <c r="F38" s="64"/>
      <c r="G38" s="64"/>
      <c r="H38" s="64"/>
      <c r="I38" s="281" t="str">
        <f t="shared" ref="I38:I69" si="16">+CONCATENATE(F38," ",G38," ",H38)</f>
        <v xml:space="preserve">  </v>
      </c>
      <c r="J38" s="5"/>
      <c r="K38" s="57" t="str">
        <f>+IF(J38='11 FORMULAS'!$E$4,'11 FORMULAS'!$F$4,IF(J38='11 FORMULAS'!$E$5,'11 FORMULAS'!$F$5,IF(J38='11 FORMULAS'!$E$6,'11 FORMULAS'!$F$6,"")))</f>
        <v/>
      </c>
      <c r="L38" s="57" t="str">
        <f>+IF(OR(J38='11 FORMULAS'!$O$4,J38='11 FORMULAS'!$O$5),'11 FORMULAS'!$P$5,IF(J38='11 FORMULAS'!$O$6,'11 FORMULAS'!$P$6,""))</f>
        <v/>
      </c>
      <c r="M38" s="5"/>
      <c r="N38" s="57" t="str">
        <f>+IF(M38='11 FORMULAS'!$H$4,'11 FORMULAS'!$I$4,IF(M38='11 FORMULAS'!$H$5,'11 FORMULAS'!$I$5,""))</f>
        <v/>
      </c>
      <c r="O38" s="6"/>
      <c r="P38" s="6"/>
      <c r="Q38" s="6"/>
      <c r="R38" s="288" t="str">
        <f>+IFERROR(K38+N38,"")</f>
        <v/>
      </c>
      <c r="S38" s="288" t="str">
        <f>IF(L38='11 FORMULAS'!$P$5,C38-(C38*R38),C38)</f>
        <v/>
      </c>
      <c r="T38" s="288" t="str">
        <f>IF(L38='11 FORMULAS'!$P$6,D38-(D38*R38),D38)</f>
        <v/>
      </c>
      <c r="U38" s="426" t="str">
        <f>+IF(S41="","",S41)</f>
        <v/>
      </c>
      <c r="V38" s="429" t="str">
        <f>+IF(T41="","",T41)</f>
        <v/>
      </c>
      <c r="X38" s="285"/>
      <c r="Y38" s="286"/>
      <c r="Z38" s="286"/>
    </row>
    <row r="39" spans="1:26" ht="29.45" customHeight="1" x14ac:dyDescent="0.25">
      <c r="A39" s="433"/>
      <c r="B39" s="436"/>
      <c r="C39" s="439"/>
      <c r="D39" s="442"/>
      <c r="E39" s="62">
        <v>2</v>
      </c>
      <c r="F39" s="207"/>
      <c r="G39" s="207"/>
      <c r="H39" s="207"/>
      <c r="I39" s="282" t="str">
        <f t="shared" si="16"/>
        <v xml:space="preserve">  </v>
      </c>
      <c r="J39" s="1"/>
      <c r="K39" s="58" t="str">
        <f>+IF(J39='11 FORMULAS'!$E$4,'11 FORMULAS'!$F$4,IF(J39='11 FORMULAS'!$E$5,'11 FORMULAS'!$F$5,IF(J39='11 FORMULAS'!$E$6,'11 FORMULAS'!$F$6,"")))</f>
        <v/>
      </c>
      <c r="L39" s="58" t="str">
        <f>+IF(OR(J39='11 FORMULAS'!$O$4,J39='11 FORMULAS'!$O$5),'11 FORMULAS'!$P$5,IF(J39='11 FORMULAS'!$O$6,'11 FORMULAS'!$P$6,""))</f>
        <v/>
      </c>
      <c r="M39" s="1"/>
      <c r="N39" s="58" t="str">
        <f>+IF(M39='11 FORMULAS'!$H$4,'11 FORMULAS'!$I$4,IF(M39='11 FORMULAS'!$H$5,'11 FORMULAS'!$I$5,""))</f>
        <v/>
      </c>
      <c r="O39" s="4"/>
      <c r="P39" s="4"/>
      <c r="Q39" s="4"/>
      <c r="R39" s="289" t="str">
        <f t="shared" ref="R39" si="17">+IFERROR(K39+N39,"")</f>
        <v/>
      </c>
      <c r="S39" s="289" t="str">
        <f>IF(L39='11 FORMULAS'!$P$5,S38-(S38*R39),S38)</f>
        <v/>
      </c>
      <c r="T39" s="289" t="str">
        <f>IF(L39='11 FORMULAS'!$P$6,T38-(T38*R39),T38)</f>
        <v/>
      </c>
      <c r="U39" s="427"/>
      <c r="V39" s="430"/>
      <c r="X39" s="285"/>
      <c r="Y39" s="286"/>
      <c r="Z39" s="286"/>
    </row>
    <row r="40" spans="1:26" ht="29.45" customHeight="1" x14ac:dyDescent="0.25">
      <c r="A40" s="433"/>
      <c r="B40" s="436"/>
      <c r="C40" s="439"/>
      <c r="D40" s="442"/>
      <c r="E40" s="62">
        <v>3</v>
      </c>
      <c r="F40" s="207"/>
      <c r="G40" s="207"/>
      <c r="H40" s="207"/>
      <c r="I40" s="282" t="str">
        <f t="shared" si="16"/>
        <v xml:space="preserve">  </v>
      </c>
      <c r="J40" s="1"/>
      <c r="K40" s="58" t="str">
        <f>+IF(J40='11 FORMULAS'!$E$4,'11 FORMULAS'!$F$4,IF(J40='11 FORMULAS'!$E$5,'11 FORMULAS'!$F$5,IF(J40='11 FORMULAS'!$E$6,'11 FORMULAS'!$F$6,"")))</f>
        <v/>
      </c>
      <c r="L40" s="58" t="str">
        <f>+IF(OR(J40='11 FORMULAS'!$O$4,J40='11 FORMULAS'!$O$5),'11 FORMULAS'!$P$5,IF(J40='11 FORMULAS'!$O$6,'11 FORMULAS'!$P$6,""))</f>
        <v/>
      </c>
      <c r="M40" s="1"/>
      <c r="N40" s="58" t="str">
        <f>+IF(M40='11 FORMULAS'!$H$4,'11 FORMULAS'!$I$4,IF(M40='11 FORMULAS'!$H$5,'11 FORMULAS'!$I$5,""))</f>
        <v/>
      </c>
      <c r="O40" s="4"/>
      <c r="P40" s="4"/>
      <c r="Q40" s="4"/>
      <c r="R40" s="289" t="str">
        <f>+IFERROR(K40+N40,"")</f>
        <v/>
      </c>
      <c r="S40" s="289" t="str">
        <f>IF(L40='11 FORMULAS'!$P$5,S39-(S39*R40),S39)</f>
        <v/>
      </c>
      <c r="T40" s="289" t="str">
        <f>IF(L40='11 FORMULAS'!$P$6,T39-(T39*R40),T39)</f>
        <v/>
      </c>
      <c r="U40" s="427"/>
      <c r="V40" s="430"/>
      <c r="X40" s="285"/>
      <c r="Y40" s="286"/>
      <c r="Z40" s="286"/>
    </row>
    <row r="41" spans="1:26" ht="29.45" customHeight="1" thickBot="1" x14ac:dyDescent="0.3">
      <c r="A41" s="434"/>
      <c r="B41" s="437"/>
      <c r="C41" s="440"/>
      <c r="D41" s="443"/>
      <c r="E41" s="63">
        <v>4</v>
      </c>
      <c r="F41" s="208"/>
      <c r="G41" s="208"/>
      <c r="H41" s="208"/>
      <c r="I41" s="283" t="str">
        <f t="shared" si="16"/>
        <v xml:space="preserve">  </v>
      </c>
      <c r="J41" s="7"/>
      <c r="K41" s="59" t="str">
        <f>+IF(J41='11 FORMULAS'!$E$4,'11 FORMULAS'!$F$4,IF(J41='11 FORMULAS'!$E$5,'11 FORMULAS'!$F$5,IF(J41='11 FORMULAS'!$E$6,'11 FORMULAS'!$F$6,"")))</f>
        <v/>
      </c>
      <c r="L41" s="59" t="str">
        <f>+IF(OR(J41='11 FORMULAS'!$O$4,J41='11 FORMULAS'!$O$5),'11 FORMULAS'!$P$5,IF(J41='11 FORMULAS'!$O$6,'11 FORMULAS'!$P$6,""))</f>
        <v/>
      </c>
      <c r="M41" s="7"/>
      <c r="N41" s="59" t="str">
        <f>+IF(M41='11 FORMULAS'!$H$4,'11 FORMULAS'!$I$4,IF(M41='11 FORMULAS'!$H$5,'11 FORMULAS'!$I$5,""))</f>
        <v/>
      </c>
      <c r="O41" s="8"/>
      <c r="P41" s="8"/>
      <c r="Q41" s="8"/>
      <c r="R41" s="290" t="str">
        <f t="shared" ref="R41" si="18">+IFERROR(K41+N41,"")</f>
        <v/>
      </c>
      <c r="S41" s="290" t="str">
        <f>IF(L41='11 FORMULAS'!$P$5,S40-(S40*R41),S40)</f>
        <v/>
      </c>
      <c r="T41" s="290" t="str">
        <f>IF(L41='11 FORMULAS'!$P$6,T40-(T40*R41),T40)</f>
        <v/>
      </c>
      <c r="U41" s="428"/>
      <c r="V41" s="431"/>
    </row>
    <row r="42" spans="1:26" ht="29.45" customHeight="1" x14ac:dyDescent="0.25">
      <c r="A42" s="432" t="str">
        <f>'2 CONTEXTO E IDENTIFICACIÓN'!A15</f>
        <v>R10</v>
      </c>
      <c r="B42" s="435" t="str">
        <f>+'2 CONTEXTO E IDENTIFICACIÓN'!E15</f>
        <v xml:space="preserve">  </v>
      </c>
      <c r="C42" s="438" t="str">
        <f>+'3 PROBABIL E IMPACTO INHERENTE'!E16</f>
        <v/>
      </c>
      <c r="D42" s="441" t="str">
        <f>+'3 PROBABIL E IMPACTO INHERENTE'!M16</f>
        <v/>
      </c>
      <c r="E42" s="61">
        <v>1</v>
      </c>
      <c r="F42" s="64"/>
      <c r="G42" s="64"/>
      <c r="H42" s="64"/>
      <c r="I42" s="281" t="str">
        <f t="shared" si="16"/>
        <v xml:space="preserve">  </v>
      </c>
      <c r="J42" s="5"/>
      <c r="K42" s="57" t="str">
        <f>+IF(J42='11 FORMULAS'!$E$4,'11 FORMULAS'!$F$4,IF(J42='11 FORMULAS'!$E$5,'11 FORMULAS'!$F$5,IF(J42='11 FORMULAS'!$E$6,'11 FORMULAS'!$F$6,"")))</f>
        <v/>
      </c>
      <c r="L42" s="57" t="str">
        <f>+IF(OR(J42='11 FORMULAS'!$O$4,J42='11 FORMULAS'!$O$5),'11 FORMULAS'!$P$5,IF(J42='11 FORMULAS'!$O$6,'11 FORMULAS'!$P$6,""))</f>
        <v/>
      </c>
      <c r="M42" s="5"/>
      <c r="N42" s="57" t="str">
        <f>+IF(M42='11 FORMULAS'!$H$4,'11 FORMULAS'!$I$4,IF(M42='11 FORMULAS'!$H$5,'11 FORMULAS'!$I$5,""))</f>
        <v/>
      </c>
      <c r="O42" s="6"/>
      <c r="P42" s="6"/>
      <c r="Q42" s="6"/>
      <c r="R42" s="288" t="str">
        <f>+IFERROR(K42+N42,"")</f>
        <v/>
      </c>
      <c r="S42" s="288" t="str">
        <f>IF(L42='11 FORMULAS'!$P$5,C42-(C42*R42),C42)</f>
        <v/>
      </c>
      <c r="T42" s="288" t="str">
        <f>IF(L42='11 FORMULAS'!$P$6,D42-(D42*R42),D42)</f>
        <v/>
      </c>
      <c r="U42" s="426" t="str">
        <f>+IF(S45="","",S45)</f>
        <v/>
      </c>
      <c r="V42" s="429" t="str">
        <f>+IF(T45="","",T45)</f>
        <v/>
      </c>
      <c r="X42" s="285"/>
      <c r="Y42" s="286"/>
      <c r="Z42" s="286"/>
    </row>
    <row r="43" spans="1:26" ht="29.45" customHeight="1" x14ac:dyDescent="0.25">
      <c r="A43" s="433"/>
      <c r="B43" s="436"/>
      <c r="C43" s="439"/>
      <c r="D43" s="442"/>
      <c r="E43" s="62">
        <v>2</v>
      </c>
      <c r="F43" s="207"/>
      <c r="G43" s="207"/>
      <c r="H43" s="207"/>
      <c r="I43" s="282" t="str">
        <f t="shared" si="16"/>
        <v xml:space="preserve">  </v>
      </c>
      <c r="J43" s="1"/>
      <c r="K43" s="58" t="str">
        <f>+IF(J43='11 FORMULAS'!$E$4,'11 FORMULAS'!$F$4,IF(J43='11 FORMULAS'!$E$5,'11 FORMULAS'!$F$5,IF(J43='11 FORMULAS'!$E$6,'11 FORMULAS'!$F$6,"")))</f>
        <v/>
      </c>
      <c r="L43" s="58" t="str">
        <f>+IF(OR(J43='11 FORMULAS'!$O$4,J43='11 FORMULAS'!$O$5),'11 FORMULAS'!$P$5,IF(J43='11 FORMULAS'!$O$6,'11 FORMULAS'!$P$6,""))</f>
        <v/>
      </c>
      <c r="M43" s="1"/>
      <c r="N43" s="58" t="str">
        <f>+IF(M43='11 FORMULAS'!$H$4,'11 FORMULAS'!$I$4,IF(M43='11 FORMULAS'!$H$5,'11 FORMULAS'!$I$5,""))</f>
        <v/>
      </c>
      <c r="O43" s="4"/>
      <c r="P43" s="4"/>
      <c r="Q43" s="4"/>
      <c r="R43" s="289" t="str">
        <f t="shared" ref="R43" si="19">+IFERROR(K43+N43,"")</f>
        <v/>
      </c>
      <c r="S43" s="289" t="str">
        <f>IF(L43='11 FORMULAS'!$P$5,S42-(S42*R43),S42)</f>
        <v/>
      </c>
      <c r="T43" s="289" t="str">
        <f>IF(L43='11 FORMULAS'!$P$6,T42-(T42*R43),T42)</f>
        <v/>
      </c>
      <c r="U43" s="427"/>
      <c r="V43" s="430"/>
      <c r="X43" s="285"/>
      <c r="Y43" s="286"/>
      <c r="Z43" s="286"/>
    </row>
    <row r="44" spans="1:26" ht="29.45" customHeight="1" x14ac:dyDescent="0.25">
      <c r="A44" s="433"/>
      <c r="B44" s="436"/>
      <c r="C44" s="439"/>
      <c r="D44" s="442"/>
      <c r="E44" s="62">
        <v>3</v>
      </c>
      <c r="F44" s="207"/>
      <c r="G44" s="207"/>
      <c r="H44" s="207"/>
      <c r="I44" s="282" t="str">
        <f t="shared" si="16"/>
        <v xml:space="preserve">  </v>
      </c>
      <c r="J44" s="1"/>
      <c r="K44" s="58" t="str">
        <f>+IF(J44='11 FORMULAS'!$E$4,'11 FORMULAS'!$F$4,IF(J44='11 FORMULAS'!$E$5,'11 FORMULAS'!$F$5,IF(J44='11 FORMULAS'!$E$6,'11 FORMULAS'!$F$6,"")))</f>
        <v/>
      </c>
      <c r="L44" s="58" t="str">
        <f>+IF(OR(J44='11 FORMULAS'!$O$4,J44='11 FORMULAS'!$O$5),'11 FORMULAS'!$P$5,IF(J44='11 FORMULAS'!$O$6,'11 FORMULAS'!$P$6,""))</f>
        <v/>
      </c>
      <c r="M44" s="1"/>
      <c r="N44" s="58" t="str">
        <f>+IF(M44='11 FORMULAS'!$H$4,'11 FORMULAS'!$I$4,IF(M44='11 FORMULAS'!$H$5,'11 FORMULAS'!$I$5,""))</f>
        <v/>
      </c>
      <c r="O44" s="4"/>
      <c r="P44" s="4"/>
      <c r="Q44" s="4"/>
      <c r="R44" s="289" t="str">
        <f>+IFERROR(K44+N44,"")</f>
        <v/>
      </c>
      <c r="S44" s="289" t="str">
        <f>IF(L44='11 FORMULAS'!$P$5,S43-(S43*R44),S43)</f>
        <v/>
      </c>
      <c r="T44" s="289" t="str">
        <f>IF(L44='11 FORMULAS'!$P$6,T43-(T43*R44),T43)</f>
        <v/>
      </c>
      <c r="U44" s="427"/>
      <c r="V44" s="430"/>
      <c r="X44" s="285"/>
      <c r="Y44" s="286"/>
      <c r="Z44" s="286"/>
    </row>
    <row r="45" spans="1:26" ht="29.45" customHeight="1" thickBot="1" x14ac:dyDescent="0.3">
      <c r="A45" s="434"/>
      <c r="B45" s="437"/>
      <c r="C45" s="440"/>
      <c r="D45" s="443"/>
      <c r="E45" s="63">
        <v>4</v>
      </c>
      <c r="F45" s="208"/>
      <c r="G45" s="208"/>
      <c r="H45" s="208"/>
      <c r="I45" s="283" t="str">
        <f t="shared" si="16"/>
        <v xml:space="preserve">  </v>
      </c>
      <c r="J45" s="7"/>
      <c r="K45" s="59" t="str">
        <f>+IF(J45='11 FORMULAS'!$E$4,'11 FORMULAS'!$F$4,IF(J45='11 FORMULAS'!$E$5,'11 FORMULAS'!$F$5,IF(J45='11 FORMULAS'!$E$6,'11 FORMULAS'!$F$6,"")))</f>
        <v/>
      </c>
      <c r="L45" s="59" t="str">
        <f>+IF(OR(J45='11 FORMULAS'!$O$4,J45='11 FORMULAS'!$O$5),'11 FORMULAS'!$P$5,IF(J45='11 FORMULAS'!$O$6,'11 FORMULAS'!$P$6,""))</f>
        <v/>
      </c>
      <c r="M45" s="7"/>
      <c r="N45" s="59" t="str">
        <f>+IF(M45='11 FORMULAS'!$H$4,'11 FORMULAS'!$I$4,IF(M45='11 FORMULAS'!$H$5,'11 FORMULAS'!$I$5,""))</f>
        <v/>
      </c>
      <c r="O45" s="8"/>
      <c r="P45" s="8"/>
      <c r="Q45" s="8"/>
      <c r="R45" s="290" t="str">
        <f t="shared" ref="R45" si="20">+IFERROR(K45+N45,"")</f>
        <v/>
      </c>
      <c r="S45" s="290" t="str">
        <f>IF(L45='11 FORMULAS'!$P$5,S44-(S44*R45),S44)</f>
        <v/>
      </c>
      <c r="T45" s="290" t="str">
        <f>IF(L45='11 FORMULAS'!$P$6,T44-(T44*R45),T44)</f>
        <v/>
      </c>
      <c r="U45" s="428"/>
      <c r="V45" s="431"/>
    </row>
    <row r="46" spans="1:26" ht="29.45" customHeight="1" x14ac:dyDescent="0.25">
      <c r="A46" s="432" t="str">
        <f>'2 CONTEXTO E IDENTIFICACIÓN'!A16</f>
        <v>R11</v>
      </c>
      <c r="B46" s="435" t="str">
        <f>+'2 CONTEXTO E IDENTIFICACIÓN'!E16</f>
        <v xml:space="preserve">  </v>
      </c>
      <c r="C46" s="438" t="str">
        <f>+'3 PROBABIL E IMPACTO INHERENTE'!E17</f>
        <v/>
      </c>
      <c r="D46" s="441" t="str">
        <f>+'3 PROBABIL E IMPACTO INHERENTE'!M17</f>
        <v/>
      </c>
      <c r="E46" s="61">
        <v>1</v>
      </c>
      <c r="F46" s="64"/>
      <c r="G46" s="64"/>
      <c r="H46" s="64"/>
      <c r="I46" s="281" t="str">
        <f t="shared" si="16"/>
        <v xml:space="preserve">  </v>
      </c>
      <c r="J46" s="5"/>
      <c r="K46" s="57" t="str">
        <f>+IF(J46='11 FORMULAS'!$E$4,'11 FORMULAS'!$F$4,IF(J46='11 FORMULAS'!$E$5,'11 FORMULAS'!$F$5,IF(J46='11 FORMULAS'!$E$6,'11 FORMULAS'!$F$6,"")))</f>
        <v/>
      </c>
      <c r="L46" s="57" t="str">
        <f>+IF(OR(J46='11 FORMULAS'!$O$4,J46='11 FORMULAS'!$O$5),'11 FORMULAS'!$P$5,IF(J46='11 FORMULAS'!$O$6,'11 FORMULAS'!$P$6,""))</f>
        <v/>
      </c>
      <c r="M46" s="5"/>
      <c r="N46" s="57" t="str">
        <f>+IF(M46='11 FORMULAS'!$H$4,'11 FORMULAS'!$I$4,IF(M46='11 FORMULAS'!$H$5,'11 FORMULAS'!$I$5,""))</f>
        <v/>
      </c>
      <c r="O46" s="6"/>
      <c r="P46" s="6"/>
      <c r="Q46" s="6"/>
      <c r="R46" s="288" t="str">
        <f>+IFERROR(K46+N46,"")</f>
        <v/>
      </c>
      <c r="S46" s="288" t="str">
        <f>IF(L46='11 FORMULAS'!$P$5,C46-(C46*R46),C46)</f>
        <v/>
      </c>
      <c r="T46" s="288" t="str">
        <f>IF(L46='11 FORMULAS'!$P$6,D46-(D46*R46),D46)</f>
        <v/>
      </c>
      <c r="U46" s="426" t="str">
        <f>+IF(S49="","",S49)</f>
        <v/>
      </c>
      <c r="V46" s="429" t="str">
        <f>+IF(T49="","",T49)</f>
        <v/>
      </c>
      <c r="X46" s="285"/>
      <c r="Y46" s="286"/>
      <c r="Z46" s="286"/>
    </row>
    <row r="47" spans="1:26" ht="29.45" customHeight="1" x14ac:dyDescent="0.25">
      <c r="A47" s="433"/>
      <c r="B47" s="436"/>
      <c r="C47" s="439"/>
      <c r="D47" s="442"/>
      <c r="E47" s="62">
        <v>2</v>
      </c>
      <c r="F47" s="207"/>
      <c r="G47" s="207"/>
      <c r="H47" s="207"/>
      <c r="I47" s="282" t="str">
        <f t="shared" si="16"/>
        <v xml:space="preserve">  </v>
      </c>
      <c r="J47" s="1"/>
      <c r="K47" s="58" t="str">
        <f>+IF(J47='11 FORMULAS'!$E$4,'11 FORMULAS'!$F$4,IF(J47='11 FORMULAS'!$E$5,'11 FORMULAS'!$F$5,IF(J47='11 FORMULAS'!$E$6,'11 FORMULAS'!$F$6,"")))</f>
        <v/>
      </c>
      <c r="L47" s="58" t="str">
        <f>+IF(OR(J47='11 FORMULAS'!$O$4,J47='11 FORMULAS'!$O$5),'11 FORMULAS'!$P$5,IF(J47='11 FORMULAS'!$O$6,'11 FORMULAS'!$P$6,""))</f>
        <v/>
      </c>
      <c r="M47" s="1"/>
      <c r="N47" s="58" t="str">
        <f>+IF(M47='11 FORMULAS'!$H$4,'11 FORMULAS'!$I$4,IF(M47='11 FORMULAS'!$H$5,'11 FORMULAS'!$I$5,""))</f>
        <v/>
      </c>
      <c r="O47" s="4"/>
      <c r="P47" s="4"/>
      <c r="Q47" s="4"/>
      <c r="R47" s="289" t="str">
        <f t="shared" ref="R47" si="21">+IFERROR(K47+N47,"")</f>
        <v/>
      </c>
      <c r="S47" s="289" t="str">
        <f>IF(L47='11 FORMULAS'!$P$5,S46-(S46*R47),S46)</f>
        <v/>
      </c>
      <c r="T47" s="289" t="str">
        <f>IF(L47='11 FORMULAS'!$P$6,T46-(T46*R47),T46)</f>
        <v/>
      </c>
      <c r="U47" s="427"/>
      <c r="V47" s="430"/>
      <c r="X47" s="285"/>
      <c r="Y47" s="286"/>
      <c r="Z47" s="286"/>
    </row>
    <row r="48" spans="1:26" ht="29.45" customHeight="1" x14ac:dyDescent="0.25">
      <c r="A48" s="433"/>
      <c r="B48" s="436"/>
      <c r="C48" s="439"/>
      <c r="D48" s="442"/>
      <c r="E48" s="62">
        <v>3</v>
      </c>
      <c r="F48" s="207"/>
      <c r="G48" s="207"/>
      <c r="H48" s="207"/>
      <c r="I48" s="282" t="str">
        <f t="shared" si="16"/>
        <v xml:space="preserve">  </v>
      </c>
      <c r="J48" s="1"/>
      <c r="K48" s="58" t="str">
        <f>+IF(J48='11 FORMULAS'!$E$4,'11 FORMULAS'!$F$4,IF(J48='11 FORMULAS'!$E$5,'11 FORMULAS'!$F$5,IF(J48='11 FORMULAS'!$E$6,'11 FORMULAS'!$F$6,"")))</f>
        <v/>
      </c>
      <c r="L48" s="58" t="str">
        <f>+IF(OR(J48='11 FORMULAS'!$O$4,J48='11 FORMULAS'!$O$5),'11 FORMULAS'!$P$5,IF(J48='11 FORMULAS'!$O$6,'11 FORMULAS'!$P$6,""))</f>
        <v/>
      </c>
      <c r="M48" s="1"/>
      <c r="N48" s="58" t="str">
        <f>+IF(M48='11 FORMULAS'!$H$4,'11 FORMULAS'!$I$4,IF(M48='11 FORMULAS'!$H$5,'11 FORMULAS'!$I$5,""))</f>
        <v/>
      </c>
      <c r="O48" s="4"/>
      <c r="P48" s="4"/>
      <c r="Q48" s="4"/>
      <c r="R48" s="289" t="str">
        <f>+IFERROR(K48+N48,"")</f>
        <v/>
      </c>
      <c r="S48" s="289" t="str">
        <f>IF(L48='11 FORMULAS'!$P$5,S47-(S47*R48),S47)</f>
        <v/>
      </c>
      <c r="T48" s="289" t="str">
        <f>IF(L48='11 FORMULAS'!$P$6,T47-(T47*R48),T47)</f>
        <v/>
      </c>
      <c r="U48" s="427"/>
      <c r="V48" s="430"/>
      <c r="X48" s="285"/>
      <c r="Y48" s="286"/>
      <c r="Z48" s="286"/>
    </row>
    <row r="49" spans="1:26" ht="29.45" customHeight="1" thickBot="1" x14ac:dyDescent="0.3">
      <c r="A49" s="434"/>
      <c r="B49" s="437"/>
      <c r="C49" s="440"/>
      <c r="D49" s="443"/>
      <c r="E49" s="63">
        <v>4</v>
      </c>
      <c r="F49" s="208"/>
      <c r="G49" s="208"/>
      <c r="H49" s="208"/>
      <c r="I49" s="283" t="str">
        <f t="shared" si="16"/>
        <v xml:space="preserve">  </v>
      </c>
      <c r="J49" s="7"/>
      <c r="K49" s="59" t="str">
        <f>+IF(J49='11 FORMULAS'!$E$4,'11 FORMULAS'!$F$4,IF(J49='11 FORMULAS'!$E$5,'11 FORMULAS'!$F$5,IF(J49='11 FORMULAS'!$E$6,'11 FORMULAS'!$F$6,"")))</f>
        <v/>
      </c>
      <c r="L49" s="59" t="str">
        <f>+IF(OR(J49='11 FORMULAS'!$O$4,J49='11 FORMULAS'!$O$5),'11 FORMULAS'!$P$5,IF(J49='11 FORMULAS'!$O$6,'11 FORMULAS'!$P$6,""))</f>
        <v/>
      </c>
      <c r="M49" s="7"/>
      <c r="N49" s="59" t="str">
        <f>+IF(M49='11 FORMULAS'!$H$4,'11 FORMULAS'!$I$4,IF(M49='11 FORMULAS'!$H$5,'11 FORMULAS'!$I$5,""))</f>
        <v/>
      </c>
      <c r="O49" s="8"/>
      <c r="P49" s="8"/>
      <c r="Q49" s="8"/>
      <c r="R49" s="290" t="str">
        <f t="shared" ref="R49" si="22">+IFERROR(K49+N49,"")</f>
        <v/>
      </c>
      <c r="S49" s="290" t="str">
        <f>IF(L49='11 FORMULAS'!$P$5,S48-(S48*R49),S48)</f>
        <v/>
      </c>
      <c r="T49" s="290" t="str">
        <f>IF(L49='11 FORMULAS'!$P$6,T48-(T48*R49),T48)</f>
        <v/>
      </c>
      <c r="U49" s="428"/>
      <c r="V49" s="431"/>
    </row>
    <row r="50" spans="1:26" ht="29.45" customHeight="1" x14ac:dyDescent="0.25">
      <c r="A50" s="432" t="str">
        <f>'2 CONTEXTO E IDENTIFICACIÓN'!A17</f>
        <v>R12</v>
      </c>
      <c r="B50" s="435" t="str">
        <f>+'2 CONTEXTO E IDENTIFICACIÓN'!E17</f>
        <v xml:space="preserve">  </v>
      </c>
      <c r="C50" s="438" t="str">
        <f>+'3 PROBABIL E IMPACTO INHERENTE'!E18</f>
        <v/>
      </c>
      <c r="D50" s="441" t="str">
        <f>+'3 PROBABIL E IMPACTO INHERENTE'!M18</f>
        <v/>
      </c>
      <c r="E50" s="61">
        <v>1</v>
      </c>
      <c r="F50" s="64"/>
      <c r="G50" s="64"/>
      <c r="H50" s="64"/>
      <c r="I50" s="281" t="str">
        <f t="shared" si="16"/>
        <v xml:space="preserve">  </v>
      </c>
      <c r="J50" s="5"/>
      <c r="K50" s="57" t="str">
        <f>+IF(J50='11 FORMULAS'!$E$4,'11 FORMULAS'!$F$4,IF(J50='11 FORMULAS'!$E$5,'11 FORMULAS'!$F$5,IF(J50='11 FORMULAS'!$E$6,'11 FORMULAS'!$F$6,"")))</f>
        <v/>
      </c>
      <c r="L50" s="57" t="str">
        <f>+IF(OR(J50='11 FORMULAS'!$O$4,J50='11 FORMULAS'!$O$5),'11 FORMULAS'!$P$5,IF(J50='11 FORMULAS'!$O$6,'11 FORMULAS'!$P$6,""))</f>
        <v/>
      </c>
      <c r="M50" s="5"/>
      <c r="N50" s="57" t="str">
        <f>+IF(M50='11 FORMULAS'!$H$4,'11 FORMULAS'!$I$4,IF(M50='11 FORMULAS'!$H$5,'11 FORMULAS'!$I$5,""))</f>
        <v/>
      </c>
      <c r="O50" s="6"/>
      <c r="P50" s="6"/>
      <c r="Q50" s="6"/>
      <c r="R50" s="288" t="str">
        <f>+IFERROR(K50+N50,"")</f>
        <v/>
      </c>
      <c r="S50" s="288" t="str">
        <f>IF(L50='11 FORMULAS'!$P$5,C50-(C50*R50),C50)</f>
        <v/>
      </c>
      <c r="T50" s="288" t="str">
        <f>IF(L50='11 FORMULAS'!$P$6,D50-(D50*R50),D50)</f>
        <v/>
      </c>
      <c r="U50" s="426" t="str">
        <f>+IF(S53="","",S53)</f>
        <v/>
      </c>
      <c r="V50" s="429" t="str">
        <f>+IF(T53="","",T53)</f>
        <v/>
      </c>
      <c r="X50" s="285"/>
      <c r="Y50" s="286"/>
      <c r="Z50" s="286"/>
    </row>
    <row r="51" spans="1:26" ht="29.45" customHeight="1" x14ac:dyDescent="0.25">
      <c r="A51" s="433"/>
      <c r="B51" s="436"/>
      <c r="C51" s="439"/>
      <c r="D51" s="442"/>
      <c r="E51" s="62">
        <v>2</v>
      </c>
      <c r="F51" s="207"/>
      <c r="G51" s="207"/>
      <c r="H51" s="207"/>
      <c r="I51" s="282" t="str">
        <f t="shared" si="16"/>
        <v xml:space="preserve">  </v>
      </c>
      <c r="J51" s="1"/>
      <c r="K51" s="58" t="str">
        <f>+IF(J51='11 FORMULAS'!$E$4,'11 FORMULAS'!$F$4,IF(J51='11 FORMULAS'!$E$5,'11 FORMULAS'!$F$5,IF(J51='11 FORMULAS'!$E$6,'11 FORMULAS'!$F$6,"")))</f>
        <v/>
      </c>
      <c r="L51" s="58" t="str">
        <f>+IF(OR(J51='11 FORMULAS'!$O$4,J51='11 FORMULAS'!$O$5),'11 FORMULAS'!$P$5,IF(J51='11 FORMULAS'!$O$6,'11 FORMULAS'!$P$6,""))</f>
        <v/>
      </c>
      <c r="M51" s="1"/>
      <c r="N51" s="58" t="str">
        <f>+IF(M51='11 FORMULAS'!$H$4,'11 FORMULAS'!$I$4,IF(M51='11 FORMULAS'!$H$5,'11 FORMULAS'!$I$5,""))</f>
        <v/>
      </c>
      <c r="O51" s="4"/>
      <c r="P51" s="4"/>
      <c r="Q51" s="4"/>
      <c r="R51" s="289" t="str">
        <f t="shared" ref="R51" si="23">+IFERROR(K51+N51,"")</f>
        <v/>
      </c>
      <c r="S51" s="289" t="str">
        <f>IF(L51='11 FORMULAS'!$P$5,S50-(S50*R51),S50)</f>
        <v/>
      </c>
      <c r="T51" s="289" t="str">
        <f>IF(L51='11 FORMULAS'!$P$6,T50-(T50*R51),T50)</f>
        <v/>
      </c>
      <c r="U51" s="427"/>
      <c r="V51" s="430"/>
      <c r="X51" s="285"/>
      <c r="Y51" s="286"/>
      <c r="Z51" s="286"/>
    </row>
    <row r="52" spans="1:26" ht="29.45" customHeight="1" x14ac:dyDescent="0.25">
      <c r="A52" s="433"/>
      <c r="B52" s="436"/>
      <c r="C52" s="439"/>
      <c r="D52" s="442"/>
      <c r="E52" s="62">
        <v>3</v>
      </c>
      <c r="F52" s="207"/>
      <c r="G52" s="207"/>
      <c r="H52" s="207"/>
      <c r="I52" s="282" t="str">
        <f t="shared" si="16"/>
        <v xml:space="preserve">  </v>
      </c>
      <c r="J52" s="1"/>
      <c r="K52" s="58" t="str">
        <f>+IF(J52='11 FORMULAS'!$E$4,'11 FORMULAS'!$F$4,IF(J52='11 FORMULAS'!$E$5,'11 FORMULAS'!$F$5,IF(J52='11 FORMULAS'!$E$6,'11 FORMULAS'!$F$6,"")))</f>
        <v/>
      </c>
      <c r="L52" s="58" t="str">
        <f>+IF(OR(J52='11 FORMULAS'!$O$4,J52='11 FORMULAS'!$O$5),'11 FORMULAS'!$P$5,IF(J52='11 FORMULAS'!$O$6,'11 FORMULAS'!$P$6,""))</f>
        <v/>
      </c>
      <c r="M52" s="1"/>
      <c r="N52" s="58" t="str">
        <f>+IF(M52='11 FORMULAS'!$H$4,'11 FORMULAS'!$I$4,IF(M52='11 FORMULAS'!$H$5,'11 FORMULAS'!$I$5,""))</f>
        <v/>
      </c>
      <c r="O52" s="4"/>
      <c r="P52" s="4"/>
      <c r="Q52" s="4"/>
      <c r="R52" s="289" t="str">
        <f>+IFERROR(K52+N52,"")</f>
        <v/>
      </c>
      <c r="S52" s="289" t="str">
        <f>IF(L52='11 FORMULAS'!$P$5,S51-(S51*R52),S51)</f>
        <v/>
      </c>
      <c r="T52" s="289" t="str">
        <f>IF(L52='11 FORMULAS'!$P$6,T51-(T51*R52),T51)</f>
        <v/>
      </c>
      <c r="U52" s="427"/>
      <c r="V52" s="430"/>
      <c r="X52" s="285"/>
      <c r="Y52" s="286"/>
      <c r="Z52" s="286"/>
    </row>
    <row r="53" spans="1:26" ht="29.45" customHeight="1" thickBot="1" x14ac:dyDescent="0.3">
      <c r="A53" s="434"/>
      <c r="B53" s="437"/>
      <c r="C53" s="440"/>
      <c r="D53" s="443"/>
      <c r="E53" s="63">
        <v>4</v>
      </c>
      <c r="F53" s="208"/>
      <c r="G53" s="208"/>
      <c r="H53" s="208"/>
      <c r="I53" s="283" t="str">
        <f t="shared" si="16"/>
        <v xml:space="preserve">  </v>
      </c>
      <c r="J53" s="7"/>
      <c r="K53" s="59" t="str">
        <f>+IF(J53='11 FORMULAS'!$E$4,'11 FORMULAS'!$F$4,IF(J53='11 FORMULAS'!$E$5,'11 FORMULAS'!$F$5,IF(J53='11 FORMULAS'!$E$6,'11 FORMULAS'!$F$6,"")))</f>
        <v/>
      </c>
      <c r="L53" s="59" t="str">
        <f>+IF(OR(J53='11 FORMULAS'!$O$4,J53='11 FORMULAS'!$O$5),'11 FORMULAS'!$P$5,IF(J53='11 FORMULAS'!$O$6,'11 FORMULAS'!$P$6,""))</f>
        <v/>
      </c>
      <c r="M53" s="7"/>
      <c r="N53" s="59" t="str">
        <f>+IF(M53='11 FORMULAS'!$H$4,'11 FORMULAS'!$I$4,IF(M53='11 FORMULAS'!$H$5,'11 FORMULAS'!$I$5,""))</f>
        <v/>
      </c>
      <c r="O53" s="8"/>
      <c r="P53" s="8"/>
      <c r="Q53" s="8"/>
      <c r="R53" s="290" t="str">
        <f t="shared" ref="R53" si="24">+IFERROR(K53+N53,"")</f>
        <v/>
      </c>
      <c r="S53" s="290" t="str">
        <f>IF(L53='11 FORMULAS'!$P$5,S52-(S52*R53),S52)</f>
        <v/>
      </c>
      <c r="T53" s="290" t="str">
        <f>IF(L53='11 FORMULAS'!$P$6,T52-(T52*R53),T52)</f>
        <v/>
      </c>
      <c r="U53" s="428"/>
      <c r="V53" s="431"/>
    </row>
    <row r="54" spans="1:26" ht="29.45" customHeight="1" x14ac:dyDescent="0.25">
      <c r="A54" s="432" t="str">
        <f>'2 CONTEXTO E IDENTIFICACIÓN'!A18</f>
        <v>R13</v>
      </c>
      <c r="B54" s="435" t="str">
        <f>+'2 CONTEXTO E IDENTIFICACIÓN'!E18</f>
        <v xml:space="preserve">  </v>
      </c>
      <c r="C54" s="438" t="str">
        <f>+'3 PROBABIL E IMPACTO INHERENTE'!E19</f>
        <v/>
      </c>
      <c r="D54" s="441" t="str">
        <f>+'3 PROBABIL E IMPACTO INHERENTE'!M19</f>
        <v/>
      </c>
      <c r="E54" s="61">
        <v>1</v>
      </c>
      <c r="F54" s="64"/>
      <c r="G54" s="64"/>
      <c r="H54" s="64"/>
      <c r="I54" s="281" t="str">
        <f t="shared" si="16"/>
        <v xml:space="preserve">  </v>
      </c>
      <c r="J54" s="5"/>
      <c r="K54" s="57" t="str">
        <f>+IF(J54='11 FORMULAS'!$E$4,'11 FORMULAS'!$F$4,IF(J54='11 FORMULAS'!$E$5,'11 FORMULAS'!$F$5,IF(J54='11 FORMULAS'!$E$6,'11 FORMULAS'!$F$6,"")))</f>
        <v/>
      </c>
      <c r="L54" s="57" t="str">
        <f>+IF(OR(J54='11 FORMULAS'!$O$4,J54='11 FORMULAS'!$O$5),'11 FORMULAS'!$P$5,IF(J54='11 FORMULAS'!$O$6,'11 FORMULAS'!$P$6,""))</f>
        <v/>
      </c>
      <c r="M54" s="5"/>
      <c r="N54" s="57" t="str">
        <f>+IF(M54='11 FORMULAS'!$H$4,'11 FORMULAS'!$I$4,IF(M54='11 FORMULAS'!$H$5,'11 FORMULAS'!$I$5,""))</f>
        <v/>
      </c>
      <c r="O54" s="6"/>
      <c r="P54" s="6"/>
      <c r="Q54" s="6"/>
      <c r="R54" s="288" t="str">
        <f>+IFERROR(K54+N54,"")</f>
        <v/>
      </c>
      <c r="S54" s="288" t="str">
        <f>IF(L54='11 FORMULAS'!$P$5,C54-(C54*R54),C54)</f>
        <v/>
      </c>
      <c r="T54" s="288" t="str">
        <f>IF(L54='11 FORMULAS'!$P$6,D54-(D54*R54),D54)</f>
        <v/>
      </c>
      <c r="U54" s="426" t="str">
        <f>+IF(S57="","",S57)</f>
        <v/>
      </c>
      <c r="V54" s="429" t="str">
        <f>+IF(T57="","",T57)</f>
        <v/>
      </c>
      <c r="X54" s="285"/>
      <c r="Y54" s="286"/>
      <c r="Z54" s="286"/>
    </row>
    <row r="55" spans="1:26" ht="29.45" customHeight="1" x14ac:dyDescent="0.25">
      <c r="A55" s="433"/>
      <c r="B55" s="436"/>
      <c r="C55" s="439"/>
      <c r="D55" s="442"/>
      <c r="E55" s="62">
        <v>2</v>
      </c>
      <c r="F55" s="207"/>
      <c r="G55" s="207"/>
      <c r="H55" s="207"/>
      <c r="I55" s="282" t="str">
        <f t="shared" si="16"/>
        <v xml:space="preserve">  </v>
      </c>
      <c r="J55" s="1"/>
      <c r="K55" s="58" t="str">
        <f>+IF(J55='11 FORMULAS'!$E$4,'11 FORMULAS'!$F$4,IF(J55='11 FORMULAS'!$E$5,'11 FORMULAS'!$F$5,IF(J55='11 FORMULAS'!$E$6,'11 FORMULAS'!$F$6,"")))</f>
        <v/>
      </c>
      <c r="L55" s="58" t="str">
        <f>+IF(OR(J55='11 FORMULAS'!$O$4,J55='11 FORMULAS'!$O$5),'11 FORMULAS'!$P$5,IF(J55='11 FORMULAS'!$O$6,'11 FORMULAS'!$P$6,""))</f>
        <v/>
      </c>
      <c r="M55" s="1"/>
      <c r="N55" s="58" t="str">
        <f>+IF(M55='11 FORMULAS'!$H$4,'11 FORMULAS'!$I$4,IF(M55='11 FORMULAS'!$H$5,'11 FORMULAS'!$I$5,""))</f>
        <v/>
      </c>
      <c r="O55" s="4"/>
      <c r="P55" s="4"/>
      <c r="Q55" s="4"/>
      <c r="R55" s="289" t="str">
        <f t="shared" ref="R55" si="25">+IFERROR(K55+N55,"")</f>
        <v/>
      </c>
      <c r="S55" s="289" t="str">
        <f>IF(L55='11 FORMULAS'!$P$5,S54-(S54*R55),S54)</f>
        <v/>
      </c>
      <c r="T55" s="289" t="str">
        <f>IF(L55='11 FORMULAS'!$P$6,T54-(T54*R55),T54)</f>
        <v/>
      </c>
      <c r="U55" s="427"/>
      <c r="V55" s="430"/>
      <c r="X55" s="285"/>
      <c r="Y55" s="286"/>
      <c r="Z55" s="286"/>
    </row>
    <row r="56" spans="1:26" ht="29.45" customHeight="1" x14ac:dyDescent="0.25">
      <c r="A56" s="433"/>
      <c r="B56" s="436"/>
      <c r="C56" s="439"/>
      <c r="D56" s="442"/>
      <c r="E56" s="62">
        <v>3</v>
      </c>
      <c r="F56" s="207"/>
      <c r="G56" s="207"/>
      <c r="H56" s="207"/>
      <c r="I56" s="282" t="str">
        <f t="shared" si="16"/>
        <v xml:space="preserve">  </v>
      </c>
      <c r="J56" s="1"/>
      <c r="K56" s="58" t="str">
        <f>+IF(J56='11 FORMULAS'!$E$4,'11 FORMULAS'!$F$4,IF(J56='11 FORMULAS'!$E$5,'11 FORMULAS'!$F$5,IF(J56='11 FORMULAS'!$E$6,'11 FORMULAS'!$F$6,"")))</f>
        <v/>
      </c>
      <c r="L56" s="58" t="str">
        <f>+IF(OR(J56='11 FORMULAS'!$O$4,J56='11 FORMULAS'!$O$5),'11 FORMULAS'!$P$5,IF(J56='11 FORMULAS'!$O$6,'11 FORMULAS'!$P$6,""))</f>
        <v/>
      </c>
      <c r="M56" s="1"/>
      <c r="N56" s="58" t="str">
        <f>+IF(M56='11 FORMULAS'!$H$4,'11 FORMULAS'!$I$4,IF(M56='11 FORMULAS'!$H$5,'11 FORMULAS'!$I$5,""))</f>
        <v/>
      </c>
      <c r="O56" s="4"/>
      <c r="P56" s="4"/>
      <c r="Q56" s="4"/>
      <c r="R56" s="289" t="str">
        <f>+IFERROR(K56+N56,"")</f>
        <v/>
      </c>
      <c r="S56" s="289" t="str">
        <f>IF(L56='11 FORMULAS'!$P$5,S55-(S55*R56),S55)</f>
        <v/>
      </c>
      <c r="T56" s="289" t="str">
        <f>IF(L56='11 FORMULAS'!$P$6,T55-(T55*R56),T55)</f>
        <v/>
      </c>
      <c r="U56" s="427"/>
      <c r="V56" s="430"/>
      <c r="X56" s="285"/>
      <c r="Y56" s="286"/>
      <c r="Z56" s="286"/>
    </row>
    <row r="57" spans="1:26" ht="29.45" customHeight="1" thickBot="1" x14ac:dyDescent="0.3">
      <c r="A57" s="434"/>
      <c r="B57" s="437"/>
      <c r="C57" s="440"/>
      <c r="D57" s="443"/>
      <c r="E57" s="63">
        <v>4</v>
      </c>
      <c r="F57" s="208"/>
      <c r="G57" s="208"/>
      <c r="H57" s="208"/>
      <c r="I57" s="283" t="str">
        <f t="shared" si="16"/>
        <v xml:space="preserve">  </v>
      </c>
      <c r="J57" s="7"/>
      <c r="K57" s="59" t="str">
        <f>+IF(J57='11 FORMULAS'!$E$4,'11 FORMULAS'!$F$4,IF(J57='11 FORMULAS'!$E$5,'11 FORMULAS'!$F$5,IF(J57='11 FORMULAS'!$E$6,'11 FORMULAS'!$F$6,"")))</f>
        <v/>
      </c>
      <c r="L57" s="59" t="str">
        <f>+IF(OR(J57='11 FORMULAS'!$O$4,J57='11 FORMULAS'!$O$5),'11 FORMULAS'!$P$5,IF(J57='11 FORMULAS'!$O$6,'11 FORMULAS'!$P$6,""))</f>
        <v/>
      </c>
      <c r="M57" s="7"/>
      <c r="N57" s="59" t="str">
        <f>+IF(M57='11 FORMULAS'!$H$4,'11 FORMULAS'!$I$4,IF(M57='11 FORMULAS'!$H$5,'11 FORMULAS'!$I$5,""))</f>
        <v/>
      </c>
      <c r="O57" s="8"/>
      <c r="P57" s="8"/>
      <c r="Q57" s="8"/>
      <c r="R57" s="290" t="str">
        <f t="shared" ref="R57" si="26">+IFERROR(K57+N57,"")</f>
        <v/>
      </c>
      <c r="S57" s="290" t="str">
        <f>IF(L57='11 FORMULAS'!$P$5,S56-(S56*R57),S56)</f>
        <v/>
      </c>
      <c r="T57" s="290" t="str">
        <f>IF(L57='11 FORMULAS'!$P$6,T56-(T56*R57),T56)</f>
        <v/>
      </c>
      <c r="U57" s="428"/>
      <c r="V57" s="431"/>
    </row>
    <row r="58" spans="1:26" ht="29.45" customHeight="1" x14ac:dyDescent="0.25">
      <c r="A58" s="432" t="str">
        <f>'2 CONTEXTO E IDENTIFICACIÓN'!A19</f>
        <v>R14</v>
      </c>
      <c r="B58" s="435" t="str">
        <f>+'2 CONTEXTO E IDENTIFICACIÓN'!E19</f>
        <v xml:space="preserve">  </v>
      </c>
      <c r="C58" s="438" t="str">
        <f>+'3 PROBABIL E IMPACTO INHERENTE'!E20</f>
        <v/>
      </c>
      <c r="D58" s="441" t="str">
        <f>+'3 PROBABIL E IMPACTO INHERENTE'!M20</f>
        <v/>
      </c>
      <c r="E58" s="61">
        <v>1</v>
      </c>
      <c r="F58" s="64"/>
      <c r="G58" s="64"/>
      <c r="H58" s="64"/>
      <c r="I58" s="281" t="str">
        <f t="shared" si="16"/>
        <v xml:space="preserve">  </v>
      </c>
      <c r="J58" s="5"/>
      <c r="K58" s="57" t="str">
        <f>+IF(J58='11 FORMULAS'!$E$4,'11 FORMULAS'!$F$4,IF(J58='11 FORMULAS'!$E$5,'11 FORMULAS'!$F$5,IF(J58='11 FORMULAS'!$E$6,'11 FORMULAS'!$F$6,"")))</f>
        <v/>
      </c>
      <c r="L58" s="57" t="str">
        <f>+IF(OR(J58='11 FORMULAS'!$O$4,J58='11 FORMULAS'!$O$5),'11 FORMULAS'!$P$5,IF(J58='11 FORMULAS'!$O$6,'11 FORMULAS'!$P$6,""))</f>
        <v/>
      </c>
      <c r="M58" s="5"/>
      <c r="N58" s="57" t="str">
        <f>+IF(M58='11 FORMULAS'!$H$4,'11 FORMULAS'!$I$4,IF(M58='11 FORMULAS'!$H$5,'11 FORMULAS'!$I$5,""))</f>
        <v/>
      </c>
      <c r="O58" s="6"/>
      <c r="P58" s="6"/>
      <c r="Q58" s="6"/>
      <c r="R58" s="288" t="str">
        <f>+IFERROR(K58+N58,"")</f>
        <v/>
      </c>
      <c r="S58" s="288" t="str">
        <f>IF(L58='11 FORMULAS'!$P$5,C58-(C58*R58),C58)</f>
        <v/>
      </c>
      <c r="T58" s="288" t="str">
        <f>IF(L58='11 FORMULAS'!$P$6,D58-(D58*R58),D58)</f>
        <v/>
      </c>
      <c r="U58" s="426" t="str">
        <f>+IF(S61="","",S61)</f>
        <v/>
      </c>
      <c r="V58" s="429" t="str">
        <f>+IF(T61="","",T61)</f>
        <v/>
      </c>
      <c r="X58" s="285"/>
      <c r="Y58" s="286"/>
      <c r="Z58" s="286"/>
    </row>
    <row r="59" spans="1:26" ht="29.45" customHeight="1" x14ac:dyDescent="0.25">
      <c r="A59" s="433"/>
      <c r="B59" s="436"/>
      <c r="C59" s="439"/>
      <c r="D59" s="442"/>
      <c r="E59" s="62">
        <v>2</v>
      </c>
      <c r="F59" s="207"/>
      <c r="G59" s="207"/>
      <c r="H59" s="207"/>
      <c r="I59" s="282" t="str">
        <f t="shared" si="16"/>
        <v xml:space="preserve">  </v>
      </c>
      <c r="J59" s="1"/>
      <c r="K59" s="58" t="str">
        <f>+IF(J59='11 FORMULAS'!$E$4,'11 FORMULAS'!$F$4,IF(J59='11 FORMULAS'!$E$5,'11 FORMULAS'!$F$5,IF(J59='11 FORMULAS'!$E$6,'11 FORMULAS'!$F$6,"")))</f>
        <v/>
      </c>
      <c r="L59" s="58" t="str">
        <f>+IF(OR(J59='11 FORMULAS'!$O$4,J59='11 FORMULAS'!$O$5),'11 FORMULAS'!$P$5,IF(J59='11 FORMULAS'!$O$6,'11 FORMULAS'!$P$6,""))</f>
        <v/>
      </c>
      <c r="M59" s="1"/>
      <c r="N59" s="58" t="str">
        <f>+IF(M59='11 FORMULAS'!$H$4,'11 FORMULAS'!$I$4,IF(M59='11 FORMULAS'!$H$5,'11 FORMULAS'!$I$5,""))</f>
        <v/>
      </c>
      <c r="O59" s="4"/>
      <c r="P59" s="4"/>
      <c r="Q59" s="4"/>
      <c r="R59" s="289" t="str">
        <f t="shared" ref="R59" si="27">+IFERROR(K59+N59,"")</f>
        <v/>
      </c>
      <c r="S59" s="289" t="str">
        <f>IF(L59='11 FORMULAS'!$P$5,S58-(S58*R59),S58)</f>
        <v/>
      </c>
      <c r="T59" s="289" t="str">
        <f>IF(L59='11 FORMULAS'!$P$6,T58-(T58*R59),T58)</f>
        <v/>
      </c>
      <c r="U59" s="427"/>
      <c r="V59" s="430"/>
      <c r="X59" s="285"/>
      <c r="Y59" s="286"/>
      <c r="Z59" s="286"/>
    </row>
    <row r="60" spans="1:26" ht="29.45" customHeight="1" x14ac:dyDescent="0.25">
      <c r="A60" s="433"/>
      <c r="B60" s="436"/>
      <c r="C60" s="439"/>
      <c r="D60" s="442"/>
      <c r="E60" s="62">
        <v>3</v>
      </c>
      <c r="F60" s="207"/>
      <c r="G60" s="207"/>
      <c r="H60" s="207"/>
      <c r="I60" s="282" t="str">
        <f t="shared" si="16"/>
        <v xml:space="preserve">  </v>
      </c>
      <c r="J60" s="1"/>
      <c r="K60" s="58" t="str">
        <f>+IF(J60='11 FORMULAS'!$E$4,'11 FORMULAS'!$F$4,IF(J60='11 FORMULAS'!$E$5,'11 FORMULAS'!$F$5,IF(J60='11 FORMULAS'!$E$6,'11 FORMULAS'!$F$6,"")))</f>
        <v/>
      </c>
      <c r="L60" s="58" t="str">
        <f>+IF(OR(J60='11 FORMULAS'!$O$4,J60='11 FORMULAS'!$O$5),'11 FORMULAS'!$P$5,IF(J60='11 FORMULAS'!$O$6,'11 FORMULAS'!$P$6,""))</f>
        <v/>
      </c>
      <c r="M60" s="1"/>
      <c r="N60" s="58" t="str">
        <f>+IF(M60='11 FORMULAS'!$H$4,'11 FORMULAS'!$I$4,IF(M60='11 FORMULAS'!$H$5,'11 FORMULAS'!$I$5,""))</f>
        <v/>
      </c>
      <c r="O60" s="4"/>
      <c r="P60" s="4"/>
      <c r="Q60" s="4"/>
      <c r="R60" s="289" t="str">
        <f>+IFERROR(K60+N60,"")</f>
        <v/>
      </c>
      <c r="S60" s="289" t="str">
        <f>IF(L60='11 FORMULAS'!$P$5,S59-(S59*R60),S59)</f>
        <v/>
      </c>
      <c r="T60" s="289" t="str">
        <f>IF(L60='11 FORMULAS'!$P$6,T59-(T59*R60),T59)</f>
        <v/>
      </c>
      <c r="U60" s="427"/>
      <c r="V60" s="430"/>
      <c r="X60" s="285"/>
      <c r="Y60" s="286"/>
      <c r="Z60" s="286"/>
    </row>
    <row r="61" spans="1:26" ht="29.45" customHeight="1" thickBot="1" x14ac:dyDescent="0.3">
      <c r="A61" s="434"/>
      <c r="B61" s="437"/>
      <c r="C61" s="440"/>
      <c r="D61" s="443"/>
      <c r="E61" s="63">
        <v>4</v>
      </c>
      <c r="F61" s="208"/>
      <c r="G61" s="208"/>
      <c r="H61" s="208"/>
      <c r="I61" s="283" t="str">
        <f t="shared" si="16"/>
        <v xml:space="preserve">  </v>
      </c>
      <c r="J61" s="7"/>
      <c r="K61" s="59" t="str">
        <f>+IF(J61='11 FORMULAS'!$E$4,'11 FORMULAS'!$F$4,IF(J61='11 FORMULAS'!$E$5,'11 FORMULAS'!$F$5,IF(J61='11 FORMULAS'!$E$6,'11 FORMULAS'!$F$6,"")))</f>
        <v/>
      </c>
      <c r="L61" s="59" t="str">
        <f>+IF(OR(J61='11 FORMULAS'!$O$4,J61='11 FORMULAS'!$O$5),'11 FORMULAS'!$P$5,IF(J61='11 FORMULAS'!$O$6,'11 FORMULAS'!$P$6,""))</f>
        <v/>
      </c>
      <c r="M61" s="7"/>
      <c r="N61" s="59" t="str">
        <f>+IF(M61='11 FORMULAS'!$H$4,'11 FORMULAS'!$I$4,IF(M61='11 FORMULAS'!$H$5,'11 FORMULAS'!$I$5,""))</f>
        <v/>
      </c>
      <c r="O61" s="8"/>
      <c r="P61" s="8"/>
      <c r="Q61" s="8"/>
      <c r="R61" s="290" t="str">
        <f t="shared" ref="R61" si="28">+IFERROR(K61+N61,"")</f>
        <v/>
      </c>
      <c r="S61" s="290" t="str">
        <f>IF(L61='11 FORMULAS'!$P$5,S60-(S60*R61),S60)</f>
        <v/>
      </c>
      <c r="T61" s="290" t="str">
        <f>IF(L61='11 FORMULAS'!$P$6,T60-(T60*R61),T60)</f>
        <v/>
      </c>
      <c r="U61" s="428"/>
      <c r="V61" s="431"/>
    </row>
    <row r="62" spans="1:26" ht="29.45" customHeight="1" x14ac:dyDescent="0.25">
      <c r="A62" s="432" t="str">
        <f>'2 CONTEXTO E IDENTIFICACIÓN'!A20</f>
        <v>R15</v>
      </c>
      <c r="B62" s="435" t="str">
        <f>+'2 CONTEXTO E IDENTIFICACIÓN'!E20</f>
        <v xml:space="preserve">  </v>
      </c>
      <c r="C62" s="438" t="str">
        <f>+'3 PROBABIL E IMPACTO INHERENTE'!E21</f>
        <v/>
      </c>
      <c r="D62" s="441" t="str">
        <f>+'3 PROBABIL E IMPACTO INHERENTE'!M21</f>
        <v/>
      </c>
      <c r="E62" s="61">
        <v>1</v>
      </c>
      <c r="F62" s="64"/>
      <c r="G62" s="64"/>
      <c r="H62" s="64"/>
      <c r="I62" s="281" t="str">
        <f t="shared" si="16"/>
        <v xml:space="preserve">  </v>
      </c>
      <c r="J62" s="5"/>
      <c r="K62" s="57" t="str">
        <f>+IF(J62='11 FORMULAS'!$E$4,'11 FORMULAS'!$F$4,IF(J62='11 FORMULAS'!$E$5,'11 FORMULAS'!$F$5,IF(J62='11 FORMULAS'!$E$6,'11 FORMULAS'!$F$6,"")))</f>
        <v/>
      </c>
      <c r="L62" s="57" t="str">
        <f>+IF(OR(J62='11 FORMULAS'!$O$4,J62='11 FORMULAS'!$O$5),'11 FORMULAS'!$P$5,IF(J62='11 FORMULAS'!$O$6,'11 FORMULAS'!$P$6,""))</f>
        <v/>
      </c>
      <c r="M62" s="5"/>
      <c r="N62" s="57" t="str">
        <f>+IF(M62='11 FORMULAS'!$H$4,'11 FORMULAS'!$I$4,IF(M62='11 FORMULAS'!$H$5,'11 FORMULAS'!$I$5,""))</f>
        <v/>
      </c>
      <c r="O62" s="6"/>
      <c r="P62" s="6"/>
      <c r="Q62" s="6"/>
      <c r="R62" s="288" t="str">
        <f>+IFERROR(K62+N62,"")</f>
        <v/>
      </c>
      <c r="S62" s="288" t="str">
        <f>IF(L62='11 FORMULAS'!$P$5,C62-(C62*R62),C62)</f>
        <v/>
      </c>
      <c r="T62" s="288" t="str">
        <f>IF(L62='11 FORMULAS'!$P$6,D62-(D62*R62),D62)</f>
        <v/>
      </c>
      <c r="U62" s="426" t="str">
        <f>+IF(S65="","",S65)</f>
        <v/>
      </c>
      <c r="V62" s="429" t="str">
        <f>+IF(T65="","",T65)</f>
        <v/>
      </c>
      <c r="X62" s="285"/>
      <c r="Y62" s="286"/>
      <c r="Z62" s="286"/>
    </row>
    <row r="63" spans="1:26" ht="29.45" customHeight="1" x14ac:dyDescent="0.25">
      <c r="A63" s="433"/>
      <c r="B63" s="436"/>
      <c r="C63" s="439"/>
      <c r="D63" s="442"/>
      <c r="E63" s="62">
        <v>2</v>
      </c>
      <c r="F63" s="207"/>
      <c r="G63" s="207"/>
      <c r="H63" s="207"/>
      <c r="I63" s="282" t="str">
        <f t="shared" si="16"/>
        <v xml:space="preserve">  </v>
      </c>
      <c r="J63" s="1"/>
      <c r="K63" s="58" t="str">
        <f>+IF(J63='11 FORMULAS'!$E$4,'11 FORMULAS'!$F$4,IF(J63='11 FORMULAS'!$E$5,'11 FORMULAS'!$F$5,IF(J63='11 FORMULAS'!$E$6,'11 FORMULAS'!$F$6,"")))</f>
        <v/>
      </c>
      <c r="L63" s="58" t="str">
        <f>+IF(OR(J63='11 FORMULAS'!$O$4,J63='11 FORMULAS'!$O$5),'11 FORMULAS'!$P$5,IF(J63='11 FORMULAS'!$O$6,'11 FORMULAS'!$P$6,""))</f>
        <v/>
      </c>
      <c r="M63" s="1"/>
      <c r="N63" s="58" t="str">
        <f>+IF(M63='11 FORMULAS'!$H$4,'11 FORMULAS'!$I$4,IF(M63='11 FORMULAS'!$H$5,'11 FORMULAS'!$I$5,""))</f>
        <v/>
      </c>
      <c r="O63" s="4"/>
      <c r="P63" s="4"/>
      <c r="Q63" s="4"/>
      <c r="R63" s="289" t="str">
        <f t="shared" ref="R63" si="29">+IFERROR(K63+N63,"")</f>
        <v/>
      </c>
      <c r="S63" s="289" t="str">
        <f>IF(L63='11 FORMULAS'!$P$5,S62-(S62*R63),S62)</f>
        <v/>
      </c>
      <c r="T63" s="289" t="str">
        <f>IF(L63='11 FORMULAS'!$P$6,T62-(T62*R63),T62)</f>
        <v/>
      </c>
      <c r="U63" s="427"/>
      <c r="V63" s="430"/>
      <c r="X63" s="285"/>
      <c r="Y63" s="286"/>
      <c r="Z63" s="286"/>
    </row>
    <row r="64" spans="1:26" ht="29.45" customHeight="1" x14ac:dyDescent="0.25">
      <c r="A64" s="433"/>
      <c r="B64" s="436"/>
      <c r="C64" s="439"/>
      <c r="D64" s="442"/>
      <c r="E64" s="62">
        <v>3</v>
      </c>
      <c r="F64" s="207"/>
      <c r="G64" s="207"/>
      <c r="H64" s="207"/>
      <c r="I64" s="282" t="str">
        <f t="shared" si="16"/>
        <v xml:space="preserve">  </v>
      </c>
      <c r="J64" s="1"/>
      <c r="K64" s="58" t="str">
        <f>+IF(J64='11 FORMULAS'!$E$4,'11 FORMULAS'!$F$4,IF(J64='11 FORMULAS'!$E$5,'11 FORMULAS'!$F$5,IF(J64='11 FORMULAS'!$E$6,'11 FORMULAS'!$F$6,"")))</f>
        <v/>
      </c>
      <c r="L64" s="58" t="str">
        <f>+IF(OR(J64='11 FORMULAS'!$O$4,J64='11 FORMULAS'!$O$5),'11 FORMULAS'!$P$5,IF(J64='11 FORMULAS'!$O$6,'11 FORMULAS'!$P$6,""))</f>
        <v/>
      </c>
      <c r="M64" s="1"/>
      <c r="N64" s="58" t="str">
        <f>+IF(M64='11 FORMULAS'!$H$4,'11 FORMULAS'!$I$4,IF(M64='11 FORMULAS'!$H$5,'11 FORMULAS'!$I$5,""))</f>
        <v/>
      </c>
      <c r="O64" s="4"/>
      <c r="P64" s="4"/>
      <c r="Q64" s="4"/>
      <c r="R64" s="289" t="str">
        <f>+IFERROR(K64+N64,"")</f>
        <v/>
      </c>
      <c r="S64" s="289" t="str">
        <f>IF(L64='11 FORMULAS'!$P$5,S63-(S63*R64),S63)</f>
        <v/>
      </c>
      <c r="T64" s="289" t="str">
        <f>IF(L64='11 FORMULAS'!$P$6,T63-(T63*R64),T63)</f>
        <v/>
      </c>
      <c r="U64" s="427"/>
      <c r="V64" s="430"/>
      <c r="X64" s="285"/>
      <c r="Y64" s="286"/>
      <c r="Z64" s="286"/>
    </row>
    <row r="65" spans="1:26" ht="29.45" customHeight="1" thickBot="1" x14ac:dyDescent="0.3">
      <c r="A65" s="434"/>
      <c r="B65" s="437"/>
      <c r="C65" s="440"/>
      <c r="D65" s="443"/>
      <c r="E65" s="63">
        <v>4</v>
      </c>
      <c r="F65" s="208"/>
      <c r="G65" s="208"/>
      <c r="H65" s="208"/>
      <c r="I65" s="283" t="str">
        <f t="shared" si="16"/>
        <v xml:space="preserve">  </v>
      </c>
      <c r="J65" s="7"/>
      <c r="K65" s="59" t="str">
        <f>+IF(J65='11 FORMULAS'!$E$4,'11 FORMULAS'!$F$4,IF(J65='11 FORMULAS'!$E$5,'11 FORMULAS'!$F$5,IF(J65='11 FORMULAS'!$E$6,'11 FORMULAS'!$F$6,"")))</f>
        <v/>
      </c>
      <c r="L65" s="59" t="str">
        <f>+IF(OR(J65='11 FORMULAS'!$O$4,J65='11 FORMULAS'!$O$5),'11 FORMULAS'!$P$5,IF(J65='11 FORMULAS'!$O$6,'11 FORMULAS'!$P$6,""))</f>
        <v/>
      </c>
      <c r="M65" s="7"/>
      <c r="N65" s="59" t="str">
        <f>+IF(M65='11 FORMULAS'!$H$4,'11 FORMULAS'!$I$4,IF(M65='11 FORMULAS'!$H$5,'11 FORMULAS'!$I$5,""))</f>
        <v/>
      </c>
      <c r="O65" s="8"/>
      <c r="P65" s="8"/>
      <c r="Q65" s="8"/>
      <c r="R65" s="290" t="str">
        <f t="shared" ref="R65" si="30">+IFERROR(K65+N65,"")</f>
        <v/>
      </c>
      <c r="S65" s="290" t="str">
        <f>IF(L65='11 FORMULAS'!$P$5,S64-(S64*R65),S64)</f>
        <v/>
      </c>
      <c r="T65" s="290" t="str">
        <f>IF(L65='11 FORMULAS'!$P$6,T64-(T64*R65),T64)</f>
        <v/>
      </c>
      <c r="U65" s="428"/>
      <c r="V65" s="431"/>
    </row>
    <row r="66" spans="1:26" ht="29.45" customHeight="1" x14ac:dyDescent="0.25">
      <c r="A66" s="432" t="str">
        <f>'2 CONTEXTO E IDENTIFICACIÓN'!A21</f>
        <v>R16</v>
      </c>
      <c r="B66" s="435" t="str">
        <f>+'2 CONTEXTO E IDENTIFICACIÓN'!E21</f>
        <v xml:space="preserve">  </v>
      </c>
      <c r="C66" s="438" t="str">
        <f>+'3 PROBABIL E IMPACTO INHERENTE'!E22</f>
        <v/>
      </c>
      <c r="D66" s="441" t="str">
        <f>+'3 PROBABIL E IMPACTO INHERENTE'!M22</f>
        <v/>
      </c>
      <c r="E66" s="61">
        <v>1</v>
      </c>
      <c r="F66" s="64"/>
      <c r="G66" s="64"/>
      <c r="H66" s="64"/>
      <c r="I66" s="281" t="str">
        <f t="shared" si="16"/>
        <v xml:space="preserve">  </v>
      </c>
      <c r="J66" s="5"/>
      <c r="K66" s="57" t="str">
        <f>+IF(J66='11 FORMULAS'!$E$4,'11 FORMULAS'!$F$4,IF(J66='11 FORMULAS'!$E$5,'11 FORMULAS'!$F$5,IF(J66='11 FORMULAS'!$E$6,'11 FORMULAS'!$F$6,"")))</f>
        <v/>
      </c>
      <c r="L66" s="57" t="str">
        <f>+IF(OR(J66='11 FORMULAS'!$O$4,J66='11 FORMULAS'!$O$5),'11 FORMULAS'!$P$5,IF(J66='11 FORMULAS'!$O$6,'11 FORMULAS'!$P$6,""))</f>
        <v/>
      </c>
      <c r="M66" s="5"/>
      <c r="N66" s="57" t="str">
        <f>+IF(M66='11 FORMULAS'!$H$4,'11 FORMULAS'!$I$4,IF(M66='11 FORMULAS'!$H$5,'11 FORMULAS'!$I$5,""))</f>
        <v/>
      </c>
      <c r="O66" s="6"/>
      <c r="P66" s="6"/>
      <c r="Q66" s="6"/>
      <c r="R66" s="288" t="str">
        <f>+IFERROR(K66+N66,"")</f>
        <v/>
      </c>
      <c r="S66" s="288" t="str">
        <f>IF(L66='11 FORMULAS'!$P$5,C66-(C66*R66),C66)</f>
        <v/>
      </c>
      <c r="T66" s="288" t="str">
        <f>IF(L66='11 FORMULAS'!$P$6,D66-(D66*R66),D66)</f>
        <v/>
      </c>
      <c r="U66" s="426" t="str">
        <f>+IF(S69="","",S69)</f>
        <v/>
      </c>
      <c r="V66" s="429" t="str">
        <f>+IF(T69="","",T69)</f>
        <v/>
      </c>
      <c r="X66" s="285"/>
      <c r="Y66" s="286"/>
      <c r="Z66" s="286"/>
    </row>
    <row r="67" spans="1:26" ht="29.45" customHeight="1" x14ac:dyDescent="0.25">
      <c r="A67" s="433"/>
      <c r="B67" s="436"/>
      <c r="C67" s="439"/>
      <c r="D67" s="442"/>
      <c r="E67" s="62">
        <v>2</v>
      </c>
      <c r="F67" s="207"/>
      <c r="G67" s="207"/>
      <c r="H67" s="207"/>
      <c r="I67" s="282" t="str">
        <f t="shared" si="16"/>
        <v xml:space="preserve">  </v>
      </c>
      <c r="J67" s="1"/>
      <c r="K67" s="58" t="str">
        <f>+IF(J67='11 FORMULAS'!$E$4,'11 FORMULAS'!$F$4,IF(J67='11 FORMULAS'!$E$5,'11 FORMULAS'!$F$5,IF(J67='11 FORMULAS'!$E$6,'11 FORMULAS'!$F$6,"")))</f>
        <v/>
      </c>
      <c r="L67" s="58" t="str">
        <f>+IF(OR(J67='11 FORMULAS'!$O$4,J67='11 FORMULAS'!$O$5),'11 FORMULAS'!$P$5,IF(J67='11 FORMULAS'!$O$6,'11 FORMULAS'!$P$6,""))</f>
        <v/>
      </c>
      <c r="M67" s="1"/>
      <c r="N67" s="58" t="str">
        <f>+IF(M67='11 FORMULAS'!$H$4,'11 FORMULAS'!$I$4,IF(M67='11 FORMULAS'!$H$5,'11 FORMULAS'!$I$5,""))</f>
        <v/>
      </c>
      <c r="O67" s="4"/>
      <c r="P67" s="4"/>
      <c r="Q67" s="4"/>
      <c r="R67" s="289" t="str">
        <f t="shared" ref="R67" si="31">+IFERROR(K67+N67,"")</f>
        <v/>
      </c>
      <c r="S67" s="289" t="str">
        <f>IF(L67='11 FORMULAS'!$P$5,S66-(S66*R67),S66)</f>
        <v/>
      </c>
      <c r="T67" s="289" t="str">
        <f>IF(L67='11 FORMULAS'!$P$6,T66-(T66*R67),T66)</f>
        <v/>
      </c>
      <c r="U67" s="427"/>
      <c r="V67" s="430"/>
      <c r="X67" s="285"/>
      <c r="Y67" s="286"/>
      <c r="Z67" s="286"/>
    </row>
    <row r="68" spans="1:26" ht="29.45" customHeight="1" x14ac:dyDescent="0.25">
      <c r="A68" s="433"/>
      <c r="B68" s="436"/>
      <c r="C68" s="439"/>
      <c r="D68" s="442"/>
      <c r="E68" s="62">
        <v>3</v>
      </c>
      <c r="F68" s="207"/>
      <c r="G68" s="207"/>
      <c r="H68" s="207"/>
      <c r="I68" s="282" t="str">
        <f t="shared" si="16"/>
        <v xml:space="preserve">  </v>
      </c>
      <c r="J68" s="1"/>
      <c r="K68" s="58" t="str">
        <f>+IF(J68='11 FORMULAS'!$E$4,'11 FORMULAS'!$F$4,IF(J68='11 FORMULAS'!$E$5,'11 FORMULAS'!$F$5,IF(J68='11 FORMULAS'!$E$6,'11 FORMULAS'!$F$6,"")))</f>
        <v/>
      </c>
      <c r="L68" s="58" t="str">
        <f>+IF(OR(J68='11 FORMULAS'!$O$4,J68='11 FORMULAS'!$O$5),'11 FORMULAS'!$P$5,IF(J68='11 FORMULAS'!$O$6,'11 FORMULAS'!$P$6,""))</f>
        <v/>
      </c>
      <c r="M68" s="1"/>
      <c r="N68" s="58" t="str">
        <f>+IF(M68='11 FORMULAS'!$H$4,'11 FORMULAS'!$I$4,IF(M68='11 FORMULAS'!$H$5,'11 FORMULAS'!$I$5,""))</f>
        <v/>
      </c>
      <c r="O68" s="4"/>
      <c r="P68" s="4"/>
      <c r="Q68" s="4"/>
      <c r="R68" s="289" t="str">
        <f>+IFERROR(K68+N68,"")</f>
        <v/>
      </c>
      <c r="S68" s="289" t="str">
        <f>IF(L68='11 FORMULAS'!$P$5,S67-(S67*R68),S67)</f>
        <v/>
      </c>
      <c r="T68" s="289" t="str">
        <f>IF(L68='11 FORMULAS'!$P$6,T67-(T67*R68),T67)</f>
        <v/>
      </c>
      <c r="U68" s="427"/>
      <c r="V68" s="430"/>
      <c r="X68" s="285"/>
      <c r="Y68" s="286"/>
      <c r="Z68" s="286"/>
    </row>
    <row r="69" spans="1:26" ht="29.45" customHeight="1" thickBot="1" x14ac:dyDescent="0.3">
      <c r="A69" s="434"/>
      <c r="B69" s="437"/>
      <c r="C69" s="440"/>
      <c r="D69" s="443"/>
      <c r="E69" s="63">
        <v>4</v>
      </c>
      <c r="F69" s="208"/>
      <c r="G69" s="208"/>
      <c r="H69" s="208"/>
      <c r="I69" s="283" t="str">
        <f t="shared" si="16"/>
        <v xml:space="preserve">  </v>
      </c>
      <c r="J69" s="7"/>
      <c r="K69" s="59" t="str">
        <f>+IF(J69='11 FORMULAS'!$E$4,'11 FORMULAS'!$F$4,IF(J69='11 FORMULAS'!$E$5,'11 FORMULAS'!$F$5,IF(J69='11 FORMULAS'!$E$6,'11 FORMULAS'!$F$6,"")))</f>
        <v/>
      </c>
      <c r="L69" s="59" t="str">
        <f>+IF(OR(J69='11 FORMULAS'!$O$4,J69='11 FORMULAS'!$O$5),'11 FORMULAS'!$P$5,IF(J69='11 FORMULAS'!$O$6,'11 FORMULAS'!$P$6,""))</f>
        <v/>
      </c>
      <c r="M69" s="7"/>
      <c r="N69" s="59" t="str">
        <f>+IF(M69='11 FORMULAS'!$H$4,'11 FORMULAS'!$I$4,IF(M69='11 FORMULAS'!$H$5,'11 FORMULAS'!$I$5,""))</f>
        <v/>
      </c>
      <c r="O69" s="8"/>
      <c r="P69" s="8"/>
      <c r="Q69" s="8"/>
      <c r="R69" s="290" t="str">
        <f t="shared" ref="R69" si="32">+IFERROR(K69+N69,"")</f>
        <v/>
      </c>
      <c r="S69" s="290" t="str">
        <f>IF(L69='11 FORMULAS'!$P$5,S68-(S68*R69),S68)</f>
        <v/>
      </c>
      <c r="T69" s="290" t="str">
        <f>IF(L69='11 FORMULAS'!$P$6,T68-(T68*R69),T68)</f>
        <v/>
      </c>
      <c r="U69" s="428"/>
      <c r="V69" s="431"/>
    </row>
    <row r="70" spans="1:26" ht="29.45" customHeight="1" x14ac:dyDescent="0.25">
      <c r="A70" s="432" t="str">
        <f>'2 CONTEXTO E IDENTIFICACIÓN'!A22</f>
        <v>R17</v>
      </c>
      <c r="B70" s="435" t="str">
        <f>+'2 CONTEXTO E IDENTIFICACIÓN'!E22</f>
        <v xml:space="preserve">  </v>
      </c>
      <c r="C70" s="438" t="str">
        <f>+'3 PROBABIL E IMPACTO INHERENTE'!E23</f>
        <v/>
      </c>
      <c r="D70" s="441" t="str">
        <f>+'3 PROBABIL E IMPACTO INHERENTE'!M23</f>
        <v/>
      </c>
      <c r="E70" s="61">
        <v>1</v>
      </c>
      <c r="F70" s="64"/>
      <c r="G70" s="64"/>
      <c r="H70" s="64"/>
      <c r="I70" s="281" t="str">
        <f t="shared" ref="I70:I85" si="33">+CONCATENATE(F70," ",G70," ",H70)</f>
        <v xml:space="preserve">  </v>
      </c>
      <c r="J70" s="5"/>
      <c r="K70" s="57" t="str">
        <f>+IF(J70='11 FORMULAS'!$E$4,'11 FORMULAS'!$F$4,IF(J70='11 FORMULAS'!$E$5,'11 FORMULAS'!$F$5,IF(J70='11 FORMULAS'!$E$6,'11 FORMULAS'!$F$6,"")))</f>
        <v/>
      </c>
      <c r="L70" s="57" t="str">
        <f>+IF(OR(J70='11 FORMULAS'!$O$4,J70='11 FORMULAS'!$O$5),'11 FORMULAS'!$P$5,IF(J70='11 FORMULAS'!$O$6,'11 FORMULAS'!$P$6,""))</f>
        <v/>
      </c>
      <c r="M70" s="5"/>
      <c r="N70" s="57" t="str">
        <f>+IF(M70='11 FORMULAS'!$H$4,'11 FORMULAS'!$I$4,IF(M70='11 FORMULAS'!$H$5,'11 FORMULAS'!$I$5,""))</f>
        <v/>
      </c>
      <c r="O70" s="6"/>
      <c r="P70" s="6"/>
      <c r="Q70" s="6"/>
      <c r="R70" s="288" t="str">
        <f>+IFERROR(K70+N70,"")</f>
        <v/>
      </c>
      <c r="S70" s="288" t="str">
        <f>IF(L70='11 FORMULAS'!$P$5,C70-(C70*R70),C70)</f>
        <v/>
      </c>
      <c r="T70" s="288" t="str">
        <f>IF(L70='11 FORMULAS'!$P$6,D70-(D70*R70),D70)</f>
        <v/>
      </c>
      <c r="U70" s="426" t="str">
        <f>+IF(S73="","",S73)</f>
        <v/>
      </c>
      <c r="V70" s="429" t="str">
        <f>+IF(T73="","",T73)</f>
        <v/>
      </c>
      <c r="X70" s="285"/>
      <c r="Y70" s="286"/>
      <c r="Z70" s="286"/>
    </row>
    <row r="71" spans="1:26" ht="29.45" customHeight="1" x14ac:dyDescent="0.25">
      <c r="A71" s="433"/>
      <c r="B71" s="436"/>
      <c r="C71" s="439"/>
      <c r="D71" s="442"/>
      <c r="E71" s="62">
        <v>2</v>
      </c>
      <c r="F71" s="207"/>
      <c r="G71" s="207"/>
      <c r="H71" s="207"/>
      <c r="I71" s="282" t="str">
        <f t="shared" si="33"/>
        <v xml:space="preserve">  </v>
      </c>
      <c r="J71" s="1"/>
      <c r="K71" s="58" t="str">
        <f>+IF(J71='11 FORMULAS'!$E$4,'11 FORMULAS'!$F$4,IF(J71='11 FORMULAS'!$E$5,'11 FORMULAS'!$F$5,IF(J71='11 FORMULAS'!$E$6,'11 FORMULAS'!$F$6,"")))</f>
        <v/>
      </c>
      <c r="L71" s="58" t="str">
        <f>+IF(OR(J71='11 FORMULAS'!$O$4,J71='11 FORMULAS'!$O$5),'11 FORMULAS'!$P$5,IF(J71='11 FORMULAS'!$O$6,'11 FORMULAS'!$P$6,""))</f>
        <v/>
      </c>
      <c r="M71" s="1"/>
      <c r="N71" s="58" t="str">
        <f>+IF(M71='11 FORMULAS'!$H$4,'11 FORMULAS'!$I$4,IF(M71='11 FORMULAS'!$H$5,'11 FORMULAS'!$I$5,""))</f>
        <v/>
      </c>
      <c r="O71" s="4"/>
      <c r="P71" s="4"/>
      <c r="Q71" s="4"/>
      <c r="R71" s="289" t="str">
        <f t="shared" ref="R71" si="34">+IFERROR(K71+N71,"")</f>
        <v/>
      </c>
      <c r="S71" s="289" t="str">
        <f>IF(L71='11 FORMULAS'!$P$5,S70-(S70*R71),S70)</f>
        <v/>
      </c>
      <c r="T71" s="289" t="str">
        <f>IF(L71='11 FORMULAS'!$P$6,T70-(T70*R71),T70)</f>
        <v/>
      </c>
      <c r="U71" s="427"/>
      <c r="V71" s="430"/>
      <c r="X71" s="285"/>
      <c r="Y71" s="286"/>
      <c r="Z71" s="286"/>
    </row>
    <row r="72" spans="1:26" ht="29.45" customHeight="1" x14ac:dyDescent="0.25">
      <c r="A72" s="433"/>
      <c r="B72" s="436"/>
      <c r="C72" s="439"/>
      <c r="D72" s="442"/>
      <c r="E72" s="62">
        <v>3</v>
      </c>
      <c r="F72" s="207"/>
      <c r="G72" s="207"/>
      <c r="H72" s="207"/>
      <c r="I72" s="282" t="str">
        <f t="shared" si="33"/>
        <v xml:space="preserve">  </v>
      </c>
      <c r="J72" s="1"/>
      <c r="K72" s="58" t="str">
        <f>+IF(J72='11 FORMULAS'!$E$4,'11 FORMULAS'!$F$4,IF(J72='11 FORMULAS'!$E$5,'11 FORMULAS'!$F$5,IF(J72='11 FORMULAS'!$E$6,'11 FORMULAS'!$F$6,"")))</f>
        <v/>
      </c>
      <c r="L72" s="58" t="str">
        <f>+IF(OR(J72='11 FORMULAS'!$O$4,J72='11 FORMULAS'!$O$5),'11 FORMULAS'!$P$5,IF(J72='11 FORMULAS'!$O$6,'11 FORMULAS'!$P$6,""))</f>
        <v/>
      </c>
      <c r="M72" s="1"/>
      <c r="N72" s="58" t="str">
        <f>+IF(M72='11 FORMULAS'!$H$4,'11 FORMULAS'!$I$4,IF(M72='11 FORMULAS'!$H$5,'11 FORMULAS'!$I$5,""))</f>
        <v/>
      </c>
      <c r="O72" s="4"/>
      <c r="P72" s="4"/>
      <c r="Q72" s="4"/>
      <c r="R72" s="289" t="str">
        <f>+IFERROR(K72+N72,"")</f>
        <v/>
      </c>
      <c r="S72" s="289" t="str">
        <f>IF(L72='11 FORMULAS'!$P$5,S71-(S71*R72),S71)</f>
        <v/>
      </c>
      <c r="T72" s="289" t="str">
        <f>IF(L72='11 FORMULAS'!$P$6,T71-(T71*R72),T71)</f>
        <v/>
      </c>
      <c r="U72" s="427"/>
      <c r="V72" s="430"/>
      <c r="X72" s="285"/>
      <c r="Y72" s="286"/>
      <c r="Z72" s="286"/>
    </row>
    <row r="73" spans="1:26" ht="29.45" customHeight="1" thickBot="1" x14ac:dyDescent="0.3">
      <c r="A73" s="434"/>
      <c r="B73" s="437"/>
      <c r="C73" s="440"/>
      <c r="D73" s="443"/>
      <c r="E73" s="63">
        <v>4</v>
      </c>
      <c r="F73" s="208"/>
      <c r="G73" s="208"/>
      <c r="H73" s="208"/>
      <c r="I73" s="283" t="str">
        <f t="shared" si="33"/>
        <v xml:space="preserve">  </v>
      </c>
      <c r="J73" s="7"/>
      <c r="K73" s="59" t="str">
        <f>+IF(J73='11 FORMULAS'!$E$4,'11 FORMULAS'!$F$4,IF(J73='11 FORMULAS'!$E$5,'11 FORMULAS'!$F$5,IF(J73='11 FORMULAS'!$E$6,'11 FORMULAS'!$F$6,"")))</f>
        <v/>
      </c>
      <c r="L73" s="59" t="str">
        <f>+IF(OR(J73='11 FORMULAS'!$O$4,J73='11 FORMULAS'!$O$5),'11 FORMULAS'!$P$5,IF(J73='11 FORMULAS'!$O$6,'11 FORMULAS'!$P$6,""))</f>
        <v/>
      </c>
      <c r="M73" s="7"/>
      <c r="N73" s="59" t="str">
        <f>+IF(M73='11 FORMULAS'!$H$4,'11 FORMULAS'!$I$4,IF(M73='11 FORMULAS'!$H$5,'11 FORMULAS'!$I$5,""))</f>
        <v/>
      </c>
      <c r="O73" s="8"/>
      <c r="P73" s="8"/>
      <c r="Q73" s="8"/>
      <c r="R73" s="290" t="str">
        <f t="shared" ref="R73" si="35">+IFERROR(K73+N73,"")</f>
        <v/>
      </c>
      <c r="S73" s="290" t="str">
        <f>IF(L73='11 FORMULAS'!$P$5,S72-(S72*R73),S72)</f>
        <v/>
      </c>
      <c r="T73" s="290" t="str">
        <f>IF(L73='11 FORMULAS'!$P$6,T72-(T72*R73),T72)</f>
        <v/>
      </c>
      <c r="U73" s="428"/>
      <c r="V73" s="431"/>
    </row>
    <row r="74" spans="1:26" ht="29.45" customHeight="1" x14ac:dyDescent="0.25">
      <c r="A74" s="432" t="str">
        <f>'2 CONTEXTO E IDENTIFICACIÓN'!A23</f>
        <v>R18</v>
      </c>
      <c r="B74" s="435" t="str">
        <f>+'2 CONTEXTO E IDENTIFICACIÓN'!E23</f>
        <v xml:space="preserve">  </v>
      </c>
      <c r="C74" s="438" t="str">
        <f>+'3 PROBABIL E IMPACTO INHERENTE'!E24</f>
        <v/>
      </c>
      <c r="D74" s="441" t="str">
        <f>+'3 PROBABIL E IMPACTO INHERENTE'!M24</f>
        <v/>
      </c>
      <c r="E74" s="61">
        <v>1</v>
      </c>
      <c r="F74" s="64"/>
      <c r="G74" s="64"/>
      <c r="H74" s="64"/>
      <c r="I74" s="281" t="str">
        <f t="shared" si="33"/>
        <v xml:space="preserve">  </v>
      </c>
      <c r="J74" s="5"/>
      <c r="K74" s="57" t="str">
        <f>+IF(J74='11 FORMULAS'!$E$4,'11 FORMULAS'!$F$4,IF(J74='11 FORMULAS'!$E$5,'11 FORMULAS'!$F$5,IF(J74='11 FORMULAS'!$E$6,'11 FORMULAS'!$F$6,"")))</f>
        <v/>
      </c>
      <c r="L74" s="57" t="str">
        <f>+IF(OR(J74='11 FORMULAS'!$O$4,J74='11 FORMULAS'!$O$5),'11 FORMULAS'!$P$5,IF(J74='11 FORMULAS'!$O$6,'11 FORMULAS'!$P$6,""))</f>
        <v/>
      </c>
      <c r="M74" s="5"/>
      <c r="N74" s="57" t="str">
        <f>+IF(M74='11 FORMULAS'!$H$4,'11 FORMULAS'!$I$4,IF(M74='11 FORMULAS'!$H$5,'11 FORMULAS'!$I$5,""))</f>
        <v/>
      </c>
      <c r="O74" s="6"/>
      <c r="P74" s="6"/>
      <c r="Q74" s="6"/>
      <c r="R74" s="288" t="str">
        <f>+IFERROR(K74+N74,"")</f>
        <v/>
      </c>
      <c r="S74" s="288" t="str">
        <f>IF(L74='11 FORMULAS'!$P$5,C74-(C74*R74),C74)</f>
        <v/>
      </c>
      <c r="T74" s="288" t="str">
        <f>IF(L74='11 FORMULAS'!$P$6,D74-(D74*R74),D74)</f>
        <v/>
      </c>
      <c r="U74" s="426" t="str">
        <f>+IF(S77="","",S77)</f>
        <v/>
      </c>
      <c r="V74" s="429" t="str">
        <f>+IF(T77="","",T77)</f>
        <v/>
      </c>
      <c r="X74" s="285"/>
      <c r="Y74" s="286"/>
      <c r="Z74" s="286"/>
    </row>
    <row r="75" spans="1:26" ht="29.45" customHeight="1" x14ac:dyDescent="0.25">
      <c r="A75" s="433"/>
      <c r="B75" s="436"/>
      <c r="C75" s="439"/>
      <c r="D75" s="442"/>
      <c r="E75" s="62">
        <v>2</v>
      </c>
      <c r="F75" s="207"/>
      <c r="G75" s="207"/>
      <c r="H75" s="207"/>
      <c r="I75" s="282" t="str">
        <f t="shared" si="33"/>
        <v xml:space="preserve">  </v>
      </c>
      <c r="J75" s="1"/>
      <c r="K75" s="58" t="str">
        <f>+IF(J75='11 FORMULAS'!$E$4,'11 FORMULAS'!$F$4,IF(J75='11 FORMULAS'!$E$5,'11 FORMULAS'!$F$5,IF(J75='11 FORMULAS'!$E$6,'11 FORMULAS'!$F$6,"")))</f>
        <v/>
      </c>
      <c r="L75" s="58" t="str">
        <f>+IF(OR(J75='11 FORMULAS'!$O$4,J75='11 FORMULAS'!$O$5),'11 FORMULAS'!$P$5,IF(J75='11 FORMULAS'!$O$6,'11 FORMULAS'!$P$6,""))</f>
        <v/>
      </c>
      <c r="M75" s="1"/>
      <c r="N75" s="58" t="str">
        <f>+IF(M75='11 FORMULAS'!$H$4,'11 FORMULAS'!$I$4,IF(M75='11 FORMULAS'!$H$5,'11 FORMULAS'!$I$5,""))</f>
        <v/>
      </c>
      <c r="O75" s="4"/>
      <c r="P75" s="4"/>
      <c r="Q75" s="4"/>
      <c r="R75" s="289" t="str">
        <f t="shared" ref="R75" si="36">+IFERROR(K75+N75,"")</f>
        <v/>
      </c>
      <c r="S75" s="289" t="str">
        <f>IF(L75='11 FORMULAS'!$P$5,S74-(S74*R75),S74)</f>
        <v/>
      </c>
      <c r="T75" s="289" t="str">
        <f>IF(L75='11 FORMULAS'!$P$6,T74-(T74*R75),T74)</f>
        <v/>
      </c>
      <c r="U75" s="427"/>
      <c r="V75" s="430"/>
      <c r="X75" s="285"/>
      <c r="Y75" s="286"/>
      <c r="Z75" s="286"/>
    </row>
    <row r="76" spans="1:26" ht="29.45" customHeight="1" x14ac:dyDescent="0.25">
      <c r="A76" s="433"/>
      <c r="B76" s="436"/>
      <c r="C76" s="439"/>
      <c r="D76" s="442"/>
      <c r="E76" s="62">
        <v>3</v>
      </c>
      <c r="F76" s="207"/>
      <c r="G76" s="207"/>
      <c r="H76" s="207"/>
      <c r="I76" s="282" t="str">
        <f t="shared" si="33"/>
        <v xml:space="preserve">  </v>
      </c>
      <c r="J76" s="1"/>
      <c r="K76" s="58" t="str">
        <f>+IF(J76='11 FORMULAS'!$E$4,'11 FORMULAS'!$F$4,IF(J76='11 FORMULAS'!$E$5,'11 FORMULAS'!$F$5,IF(J76='11 FORMULAS'!$E$6,'11 FORMULAS'!$F$6,"")))</f>
        <v/>
      </c>
      <c r="L76" s="58" t="str">
        <f>+IF(OR(J76='11 FORMULAS'!$O$4,J76='11 FORMULAS'!$O$5),'11 FORMULAS'!$P$5,IF(J76='11 FORMULAS'!$O$6,'11 FORMULAS'!$P$6,""))</f>
        <v/>
      </c>
      <c r="M76" s="1"/>
      <c r="N76" s="58" t="str">
        <f>+IF(M76='11 FORMULAS'!$H$4,'11 FORMULAS'!$I$4,IF(M76='11 FORMULAS'!$H$5,'11 FORMULAS'!$I$5,""))</f>
        <v/>
      </c>
      <c r="O76" s="4"/>
      <c r="P76" s="4"/>
      <c r="Q76" s="4"/>
      <c r="R76" s="289" t="str">
        <f>+IFERROR(K76+N76,"")</f>
        <v/>
      </c>
      <c r="S76" s="289" t="str">
        <f>IF(L76='11 FORMULAS'!$P$5,S75-(S75*R76),S75)</f>
        <v/>
      </c>
      <c r="T76" s="289" t="str">
        <f>IF(L76='11 FORMULAS'!$P$6,T75-(T75*R76),T75)</f>
        <v/>
      </c>
      <c r="U76" s="427"/>
      <c r="V76" s="430"/>
      <c r="X76" s="285"/>
      <c r="Y76" s="286"/>
      <c r="Z76" s="286"/>
    </row>
    <row r="77" spans="1:26" ht="29.45" customHeight="1" thickBot="1" x14ac:dyDescent="0.3">
      <c r="A77" s="434"/>
      <c r="B77" s="437"/>
      <c r="C77" s="440"/>
      <c r="D77" s="443"/>
      <c r="E77" s="63">
        <v>4</v>
      </c>
      <c r="F77" s="208"/>
      <c r="G77" s="208"/>
      <c r="H77" s="208"/>
      <c r="I77" s="283" t="str">
        <f t="shared" si="33"/>
        <v xml:space="preserve">  </v>
      </c>
      <c r="J77" s="7"/>
      <c r="K77" s="59" t="str">
        <f>+IF(J77='11 FORMULAS'!$E$4,'11 FORMULAS'!$F$4,IF(J77='11 FORMULAS'!$E$5,'11 FORMULAS'!$F$5,IF(J77='11 FORMULAS'!$E$6,'11 FORMULAS'!$F$6,"")))</f>
        <v/>
      </c>
      <c r="L77" s="59" t="str">
        <f>+IF(OR(J77='11 FORMULAS'!$O$4,J77='11 FORMULAS'!$O$5),'11 FORMULAS'!$P$5,IF(J77='11 FORMULAS'!$O$6,'11 FORMULAS'!$P$6,""))</f>
        <v/>
      </c>
      <c r="M77" s="7"/>
      <c r="N77" s="59" t="str">
        <f>+IF(M77='11 FORMULAS'!$H$4,'11 FORMULAS'!$I$4,IF(M77='11 FORMULAS'!$H$5,'11 FORMULAS'!$I$5,""))</f>
        <v/>
      </c>
      <c r="O77" s="8"/>
      <c r="P77" s="8"/>
      <c r="Q77" s="8"/>
      <c r="R77" s="290" t="str">
        <f t="shared" ref="R77" si="37">+IFERROR(K77+N77,"")</f>
        <v/>
      </c>
      <c r="S77" s="290" t="str">
        <f>IF(L77='11 FORMULAS'!$P$5,S76-(S76*R77),S76)</f>
        <v/>
      </c>
      <c r="T77" s="290" t="str">
        <f>IF(L77='11 FORMULAS'!$P$6,T76-(T76*R77),T76)</f>
        <v/>
      </c>
      <c r="U77" s="428"/>
      <c r="V77" s="431"/>
    </row>
    <row r="78" spans="1:26" ht="29.45" customHeight="1" x14ac:dyDescent="0.25">
      <c r="A78" s="432" t="str">
        <f>'2 CONTEXTO E IDENTIFICACIÓN'!A24</f>
        <v>R19</v>
      </c>
      <c r="B78" s="435" t="str">
        <f>+'2 CONTEXTO E IDENTIFICACIÓN'!E24</f>
        <v xml:space="preserve">  </v>
      </c>
      <c r="C78" s="438" t="str">
        <f>+'3 PROBABIL E IMPACTO INHERENTE'!E25</f>
        <v/>
      </c>
      <c r="D78" s="441" t="str">
        <f>+'3 PROBABIL E IMPACTO INHERENTE'!M25</f>
        <v/>
      </c>
      <c r="E78" s="61">
        <v>1</v>
      </c>
      <c r="F78" s="64"/>
      <c r="G78" s="64"/>
      <c r="H78" s="64"/>
      <c r="I78" s="281" t="str">
        <f t="shared" si="33"/>
        <v xml:space="preserve">  </v>
      </c>
      <c r="J78" s="5"/>
      <c r="K78" s="57" t="str">
        <f>+IF(J78='11 FORMULAS'!$E$4,'11 FORMULAS'!$F$4,IF(J78='11 FORMULAS'!$E$5,'11 FORMULAS'!$F$5,IF(J78='11 FORMULAS'!$E$6,'11 FORMULAS'!$F$6,"")))</f>
        <v/>
      </c>
      <c r="L78" s="57" t="str">
        <f>+IF(OR(J78='11 FORMULAS'!$O$4,J78='11 FORMULAS'!$O$5),'11 FORMULAS'!$P$5,IF(J78='11 FORMULAS'!$O$6,'11 FORMULAS'!$P$6,""))</f>
        <v/>
      </c>
      <c r="M78" s="5"/>
      <c r="N78" s="57" t="str">
        <f>+IF(M78='11 FORMULAS'!$H$4,'11 FORMULAS'!$I$4,IF(M78='11 FORMULAS'!$H$5,'11 FORMULAS'!$I$5,""))</f>
        <v/>
      </c>
      <c r="O78" s="6"/>
      <c r="P78" s="6"/>
      <c r="Q78" s="6"/>
      <c r="R78" s="288" t="str">
        <f>+IFERROR(K78+N78,"")</f>
        <v/>
      </c>
      <c r="S78" s="288" t="str">
        <f>IF(L78='11 FORMULAS'!$P$5,C78-(C78*R78),C78)</f>
        <v/>
      </c>
      <c r="T78" s="288" t="str">
        <f>IF(L78='11 FORMULAS'!$P$6,D78-(D78*R78),D78)</f>
        <v/>
      </c>
      <c r="U78" s="426" t="str">
        <f>+IF(S81="","",S81)</f>
        <v/>
      </c>
      <c r="V78" s="429" t="str">
        <f>+IF(T81="","",T81)</f>
        <v/>
      </c>
      <c r="X78" s="285"/>
      <c r="Y78" s="286"/>
      <c r="Z78" s="286"/>
    </row>
    <row r="79" spans="1:26" ht="29.45" customHeight="1" x14ac:dyDescent="0.25">
      <c r="A79" s="433"/>
      <c r="B79" s="436"/>
      <c r="C79" s="439"/>
      <c r="D79" s="442"/>
      <c r="E79" s="62">
        <v>2</v>
      </c>
      <c r="F79" s="207"/>
      <c r="G79" s="207"/>
      <c r="H79" s="207"/>
      <c r="I79" s="282" t="str">
        <f t="shared" si="33"/>
        <v xml:space="preserve">  </v>
      </c>
      <c r="J79" s="1"/>
      <c r="K79" s="58" t="str">
        <f>+IF(J79='11 FORMULAS'!$E$4,'11 FORMULAS'!$F$4,IF(J79='11 FORMULAS'!$E$5,'11 FORMULAS'!$F$5,IF(J79='11 FORMULAS'!$E$6,'11 FORMULAS'!$F$6,"")))</f>
        <v/>
      </c>
      <c r="L79" s="58" t="str">
        <f>+IF(OR(J79='11 FORMULAS'!$O$4,J79='11 FORMULAS'!$O$5),'11 FORMULAS'!$P$5,IF(J79='11 FORMULAS'!$O$6,'11 FORMULAS'!$P$6,""))</f>
        <v/>
      </c>
      <c r="M79" s="1"/>
      <c r="N79" s="58" t="str">
        <f>+IF(M79='11 FORMULAS'!$H$4,'11 FORMULAS'!$I$4,IF(M79='11 FORMULAS'!$H$5,'11 FORMULAS'!$I$5,""))</f>
        <v/>
      </c>
      <c r="O79" s="4"/>
      <c r="P79" s="4"/>
      <c r="Q79" s="4"/>
      <c r="R79" s="289" t="str">
        <f t="shared" ref="R79" si="38">+IFERROR(K79+N79,"")</f>
        <v/>
      </c>
      <c r="S79" s="289" t="str">
        <f>IF(L79='11 FORMULAS'!$P$5,S78-(S78*R79),S78)</f>
        <v/>
      </c>
      <c r="T79" s="289" t="str">
        <f>IF(L79='11 FORMULAS'!$P$6,T78-(T78*R79),T78)</f>
        <v/>
      </c>
      <c r="U79" s="427"/>
      <c r="V79" s="430"/>
      <c r="X79" s="285"/>
      <c r="Y79" s="286"/>
      <c r="Z79" s="286"/>
    </row>
    <row r="80" spans="1:26" ht="29.45" customHeight="1" x14ac:dyDescent="0.25">
      <c r="A80" s="433"/>
      <c r="B80" s="436"/>
      <c r="C80" s="439"/>
      <c r="D80" s="442"/>
      <c r="E80" s="62">
        <v>3</v>
      </c>
      <c r="F80" s="207"/>
      <c r="G80" s="207"/>
      <c r="H80" s="207"/>
      <c r="I80" s="282" t="str">
        <f t="shared" si="33"/>
        <v xml:space="preserve">  </v>
      </c>
      <c r="J80" s="1"/>
      <c r="K80" s="58" t="str">
        <f>+IF(J80='11 FORMULAS'!$E$4,'11 FORMULAS'!$F$4,IF(J80='11 FORMULAS'!$E$5,'11 FORMULAS'!$F$5,IF(J80='11 FORMULAS'!$E$6,'11 FORMULAS'!$F$6,"")))</f>
        <v/>
      </c>
      <c r="L80" s="58" t="str">
        <f>+IF(OR(J80='11 FORMULAS'!$O$4,J80='11 FORMULAS'!$O$5),'11 FORMULAS'!$P$5,IF(J80='11 FORMULAS'!$O$6,'11 FORMULAS'!$P$6,""))</f>
        <v/>
      </c>
      <c r="M80" s="1"/>
      <c r="N80" s="58" t="str">
        <f>+IF(M80='11 FORMULAS'!$H$4,'11 FORMULAS'!$I$4,IF(M80='11 FORMULAS'!$H$5,'11 FORMULAS'!$I$5,""))</f>
        <v/>
      </c>
      <c r="O80" s="4"/>
      <c r="P80" s="4"/>
      <c r="Q80" s="4"/>
      <c r="R80" s="289" t="str">
        <f>+IFERROR(K80+N80,"")</f>
        <v/>
      </c>
      <c r="S80" s="289" t="str">
        <f>IF(L80='11 FORMULAS'!$P$5,S79-(S79*R80),S79)</f>
        <v/>
      </c>
      <c r="T80" s="289" t="str">
        <f>IF(L80='11 FORMULAS'!$P$6,T79-(T79*R80),T79)</f>
        <v/>
      </c>
      <c r="U80" s="427"/>
      <c r="V80" s="430"/>
      <c r="X80" s="285"/>
      <c r="Y80" s="286"/>
      <c r="Z80" s="286"/>
    </row>
    <row r="81" spans="1:26" ht="29.45" customHeight="1" thickBot="1" x14ac:dyDescent="0.3">
      <c r="A81" s="434"/>
      <c r="B81" s="437"/>
      <c r="C81" s="440"/>
      <c r="D81" s="443"/>
      <c r="E81" s="63">
        <v>4</v>
      </c>
      <c r="F81" s="208"/>
      <c r="G81" s="208"/>
      <c r="H81" s="208"/>
      <c r="I81" s="283" t="str">
        <f t="shared" si="33"/>
        <v xml:space="preserve">  </v>
      </c>
      <c r="J81" s="7"/>
      <c r="K81" s="59" t="str">
        <f>+IF(J81='11 FORMULAS'!$E$4,'11 FORMULAS'!$F$4,IF(J81='11 FORMULAS'!$E$5,'11 FORMULAS'!$F$5,IF(J81='11 FORMULAS'!$E$6,'11 FORMULAS'!$F$6,"")))</f>
        <v/>
      </c>
      <c r="L81" s="59" t="str">
        <f>+IF(OR(J81='11 FORMULAS'!$O$4,J81='11 FORMULAS'!$O$5),'11 FORMULAS'!$P$5,IF(J81='11 FORMULAS'!$O$6,'11 FORMULAS'!$P$6,""))</f>
        <v/>
      </c>
      <c r="M81" s="7"/>
      <c r="N81" s="59" t="str">
        <f>+IF(M81='11 FORMULAS'!$H$4,'11 FORMULAS'!$I$4,IF(M81='11 FORMULAS'!$H$5,'11 FORMULAS'!$I$5,""))</f>
        <v/>
      </c>
      <c r="O81" s="8"/>
      <c r="P81" s="8"/>
      <c r="Q81" s="8"/>
      <c r="R81" s="290" t="str">
        <f t="shared" ref="R81" si="39">+IFERROR(K81+N81,"")</f>
        <v/>
      </c>
      <c r="S81" s="290" t="str">
        <f>IF(L81='11 FORMULAS'!$P$5,S80-(S80*R81),S80)</f>
        <v/>
      </c>
      <c r="T81" s="290" t="str">
        <f>IF(L81='11 FORMULAS'!$P$6,T80-(T80*R81),T80)</f>
        <v/>
      </c>
      <c r="U81" s="428"/>
      <c r="V81" s="431"/>
    </row>
    <row r="82" spans="1:26" ht="29.45" customHeight="1" x14ac:dyDescent="0.25">
      <c r="A82" s="432" t="str">
        <f>'2 CONTEXTO E IDENTIFICACIÓN'!A25</f>
        <v>R20</v>
      </c>
      <c r="B82" s="435" t="str">
        <f>+'2 CONTEXTO E IDENTIFICACIÓN'!E25</f>
        <v xml:space="preserve">  </v>
      </c>
      <c r="C82" s="438" t="str">
        <f>+'3 PROBABIL E IMPACTO INHERENTE'!E26</f>
        <v/>
      </c>
      <c r="D82" s="441" t="str">
        <f>+'3 PROBABIL E IMPACTO INHERENTE'!M26</f>
        <v/>
      </c>
      <c r="E82" s="61">
        <v>1</v>
      </c>
      <c r="F82" s="64"/>
      <c r="G82" s="64"/>
      <c r="H82" s="64"/>
      <c r="I82" s="281" t="str">
        <f t="shared" si="33"/>
        <v xml:space="preserve">  </v>
      </c>
      <c r="J82" s="5"/>
      <c r="K82" s="57" t="str">
        <f>+IF(J82='11 FORMULAS'!$E$4,'11 FORMULAS'!$F$4,IF(J82='11 FORMULAS'!$E$5,'11 FORMULAS'!$F$5,IF(J82='11 FORMULAS'!$E$6,'11 FORMULAS'!$F$6,"")))</f>
        <v/>
      </c>
      <c r="L82" s="57" t="str">
        <f>+IF(OR(J82='11 FORMULAS'!$O$4,J82='11 FORMULAS'!$O$5),'11 FORMULAS'!$P$5,IF(J82='11 FORMULAS'!$O$6,'11 FORMULAS'!$P$6,""))</f>
        <v/>
      </c>
      <c r="M82" s="5"/>
      <c r="N82" s="57" t="str">
        <f>+IF(M82='11 FORMULAS'!$H$4,'11 FORMULAS'!$I$4,IF(M82='11 FORMULAS'!$H$5,'11 FORMULAS'!$I$5,""))</f>
        <v/>
      </c>
      <c r="O82" s="6"/>
      <c r="P82" s="6"/>
      <c r="Q82" s="6"/>
      <c r="R82" s="288" t="str">
        <f>+IFERROR(K82+N82,"")</f>
        <v/>
      </c>
      <c r="S82" s="288" t="str">
        <f>IF(L82='11 FORMULAS'!$P$5,C82-(C82*R82),C82)</f>
        <v/>
      </c>
      <c r="T82" s="288" t="str">
        <f>IF(L82='11 FORMULAS'!$P$6,D82-(D82*R82),D82)</f>
        <v/>
      </c>
      <c r="U82" s="426" t="str">
        <f>+IF(S85="","",S85)</f>
        <v/>
      </c>
      <c r="V82" s="429" t="str">
        <f>+IF(T85="","",T85)</f>
        <v/>
      </c>
      <c r="X82" s="285"/>
      <c r="Y82" s="286"/>
      <c r="Z82" s="286"/>
    </row>
    <row r="83" spans="1:26" ht="29.45" customHeight="1" x14ac:dyDescent="0.25">
      <c r="A83" s="433"/>
      <c r="B83" s="436"/>
      <c r="C83" s="439"/>
      <c r="D83" s="442"/>
      <c r="E83" s="62">
        <v>2</v>
      </c>
      <c r="F83" s="207"/>
      <c r="G83" s="207"/>
      <c r="H83" s="207"/>
      <c r="I83" s="282" t="str">
        <f t="shared" si="33"/>
        <v xml:space="preserve">  </v>
      </c>
      <c r="J83" s="1"/>
      <c r="K83" s="58" t="str">
        <f>+IF(J83='11 FORMULAS'!$E$4,'11 FORMULAS'!$F$4,IF(J83='11 FORMULAS'!$E$5,'11 FORMULAS'!$F$5,IF(J83='11 FORMULAS'!$E$6,'11 FORMULAS'!$F$6,"")))</f>
        <v/>
      </c>
      <c r="L83" s="58" t="str">
        <f>+IF(OR(J83='11 FORMULAS'!$O$4,J83='11 FORMULAS'!$O$5),'11 FORMULAS'!$P$5,IF(J83='11 FORMULAS'!$O$6,'11 FORMULAS'!$P$6,""))</f>
        <v/>
      </c>
      <c r="M83" s="1"/>
      <c r="N83" s="58" t="str">
        <f>+IF(M83='11 FORMULAS'!$H$4,'11 FORMULAS'!$I$4,IF(M83='11 FORMULAS'!$H$5,'11 FORMULAS'!$I$5,""))</f>
        <v/>
      </c>
      <c r="O83" s="4"/>
      <c r="P83" s="4"/>
      <c r="Q83" s="4"/>
      <c r="R83" s="289" t="str">
        <f t="shared" ref="R83" si="40">+IFERROR(K83+N83,"")</f>
        <v/>
      </c>
      <c r="S83" s="289" t="str">
        <f>IF(L83='11 FORMULAS'!$P$5,S82-(S82*R83),S82)</f>
        <v/>
      </c>
      <c r="T83" s="289" t="str">
        <f>IF(L83='11 FORMULAS'!$P$6,T82-(T82*R83),T82)</f>
        <v/>
      </c>
      <c r="U83" s="427"/>
      <c r="V83" s="430"/>
      <c r="X83" s="285"/>
      <c r="Y83" s="286"/>
      <c r="Z83" s="286"/>
    </row>
    <row r="84" spans="1:26" ht="29.45" customHeight="1" x14ac:dyDescent="0.25">
      <c r="A84" s="433"/>
      <c r="B84" s="436"/>
      <c r="C84" s="439"/>
      <c r="D84" s="442"/>
      <c r="E84" s="62">
        <v>3</v>
      </c>
      <c r="F84" s="207"/>
      <c r="G84" s="207"/>
      <c r="H84" s="207"/>
      <c r="I84" s="282" t="str">
        <f t="shared" si="33"/>
        <v xml:space="preserve">  </v>
      </c>
      <c r="J84" s="1"/>
      <c r="K84" s="58" t="str">
        <f>+IF(J84='11 FORMULAS'!$E$4,'11 FORMULAS'!$F$4,IF(J84='11 FORMULAS'!$E$5,'11 FORMULAS'!$F$5,IF(J84='11 FORMULAS'!$E$6,'11 FORMULAS'!$F$6,"")))</f>
        <v/>
      </c>
      <c r="L84" s="58" t="str">
        <f>+IF(OR(J84='11 FORMULAS'!$O$4,J84='11 FORMULAS'!$O$5),'11 FORMULAS'!$P$5,IF(J84='11 FORMULAS'!$O$6,'11 FORMULAS'!$P$6,""))</f>
        <v/>
      </c>
      <c r="M84" s="1"/>
      <c r="N84" s="58" t="str">
        <f>+IF(M84='11 FORMULAS'!$H$4,'11 FORMULAS'!$I$4,IF(M84='11 FORMULAS'!$H$5,'11 FORMULAS'!$I$5,""))</f>
        <v/>
      </c>
      <c r="O84" s="4"/>
      <c r="P84" s="4"/>
      <c r="Q84" s="4"/>
      <c r="R84" s="289" t="str">
        <f>+IFERROR(K84+N84,"")</f>
        <v/>
      </c>
      <c r="S84" s="289" t="str">
        <f>IF(L84='11 FORMULAS'!$P$5,S83-(S83*R84),S83)</f>
        <v/>
      </c>
      <c r="T84" s="289" t="str">
        <f>IF(L84='11 FORMULAS'!$P$6,T83-(T83*R84),T83)</f>
        <v/>
      </c>
      <c r="U84" s="427"/>
      <c r="V84" s="430"/>
      <c r="X84" s="285"/>
      <c r="Y84" s="286"/>
      <c r="Z84" s="286"/>
    </row>
    <row r="85" spans="1:26" ht="29.45" customHeight="1" thickBot="1" x14ac:dyDescent="0.3">
      <c r="A85" s="434"/>
      <c r="B85" s="437"/>
      <c r="C85" s="440"/>
      <c r="D85" s="443"/>
      <c r="E85" s="63">
        <v>4</v>
      </c>
      <c r="F85" s="208"/>
      <c r="G85" s="208"/>
      <c r="H85" s="208"/>
      <c r="I85" s="283" t="str">
        <f t="shared" si="33"/>
        <v xml:space="preserve">  </v>
      </c>
      <c r="J85" s="7"/>
      <c r="K85" s="59" t="str">
        <f>+IF(J85='11 FORMULAS'!$E$4,'11 FORMULAS'!$F$4,IF(J85='11 FORMULAS'!$E$5,'11 FORMULAS'!$F$5,IF(J85='11 FORMULAS'!$E$6,'11 FORMULAS'!$F$6,"")))</f>
        <v/>
      </c>
      <c r="L85" s="59" t="str">
        <f>+IF(OR(J85='11 FORMULAS'!$O$4,J85='11 FORMULAS'!$O$5),'11 FORMULAS'!$P$5,IF(J85='11 FORMULAS'!$O$6,'11 FORMULAS'!$P$6,""))</f>
        <v/>
      </c>
      <c r="M85" s="7"/>
      <c r="N85" s="59" t="str">
        <f>+IF(M85='11 FORMULAS'!$H$4,'11 FORMULAS'!$I$4,IF(M85='11 FORMULAS'!$H$5,'11 FORMULAS'!$I$5,""))</f>
        <v/>
      </c>
      <c r="O85" s="8"/>
      <c r="P85" s="8"/>
      <c r="Q85" s="8"/>
      <c r="R85" s="290" t="str">
        <f t="shared" ref="R85" si="41">+IFERROR(K85+N85,"")</f>
        <v/>
      </c>
      <c r="S85" s="290" t="str">
        <f>IF(L85='11 FORMULAS'!$P$5,S84-(S84*R85),S84)</f>
        <v/>
      </c>
      <c r="T85" s="290" t="str">
        <f>IF(L85='11 FORMULAS'!$P$6,T84-(T84*R85),T84)</f>
        <v/>
      </c>
      <c r="U85" s="428"/>
      <c r="V85" s="431"/>
    </row>
  </sheetData>
  <sheetProtection formatCells="0" formatColumns="0" formatRows="0" sort="0" autoFilter="0" pivotTables="0"/>
  <dataConsolidate/>
  <mergeCells count="134">
    <mergeCell ref="C4:C5"/>
    <mergeCell ref="C6:C9"/>
    <mergeCell ref="D4:D5"/>
    <mergeCell ref="D6:D9"/>
    <mergeCell ref="R2:R4"/>
    <mergeCell ref="S2:S4"/>
    <mergeCell ref="T2:T4"/>
    <mergeCell ref="A4:A5"/>
    <mergeCell ref="B4:B5"/>
    <mergeCell ref="J3:Q3"/>
    <mergeCell ref="E4:E5"/>
    <mergeCell ref="J4:N4"/>
    <mergeCell ref="O4:Q4"/>
    <mergeCell ref="F4:H4"/>
    <mergeCell ref="A26:A29"/>
    <mergeCell ref="B26:B29"/>
    <mergeCell ref="C26:C29"/>
    <mergeCell ref="D26:D29"/>
    <mergeCell ref="A22:A25"/>
    <mergeCell ref="B22:B25"/>
    <mergeCell ref="C22:C25"/>
    <mergeCell ref="D22:D25"/>
    <mergeCell ref="A6:A9"/>
    <mergeCell ref="B6:B9"/>
    <mergeCell ref="A18:A21"/>
    <mergeCell ref="B18:B21"/>
    <mergeCell ref="C18:C21"/>
    <mergeCell ref="D18:D21"/>
    <mergeCell ref="A10:A13"/>
    <mergeCell ref="B10:B13"/>
    <mergeCell ref="C10:C13"/>
    <mergeCell ref="D10:D13"/>
    <mergeCell ref="A14:A17"/>
    <mergeCell ref="B14:B17"/>
    <mergeCell ref="C14:C17"/>
    <mergeCell ref="D14:D17"/>
    <mergeCell ref="A38:A41"/>
    <mergeCell ref="B38:B41"/>
    <mergeCell ref="C38:C41"/>
    <mergeCell ref="D38:D41"/>
    <mergeCell ref="A42:A45"/>
    <mergeCell ref="B42:B45"/>
    <mergeCell ref="C42:C45"/>
    <mergeCell ref="D42:D45"/>
    <mergeCell ref="A30:A33"/>
    <mergeCell ref="B30:B33"/>
    <mergeCell ref="C30:C33"/>
    <mergeCell ref="D30:D33"/>
    <mergeCell ref="A34:A37"/>
    <mergeCell ref="B34:B37"/>
    <mergeCell ref="C34:C37"/>
    <mergeCell ref="D34:D37"/>
    <mergeCell ref="D54:D57"/>
    <mergeCell ref="A58:A61"/>
    <mergeCell ref="B58:B61"/>
    <mergeCell ref="C58:C61"/>
    <mergeCell ref="D58:D61"/>
    <mergeCell ref="A54:A57"/>
    <mergeCell ref="B54:B57"/>
    <mergeCell ref="C54:C57"/>
    <mergeCell ref="A46:A49"/>
    <mergeCell ref="B46:B49"/>
    <mergeCell ref="C46:C49"/>
    <mergeCell ref="D46:D49"/>
    <mergeCell ref="A50:A53"/>
    <mergeCell ref="B50:B53"/>
    <mergeCell ref="C50:C53"/>
    <mergeCell ref="D50:D53"/>
    <mergeCell ref="A62:A65"/>
    <mergeCell ref="B62:B65"/>
    <mergeCell ref="C62:C65"/>
    <mergeCell ref="D62:D65"/>
    <mergeCell ref="A66:A69"/>
    <mergeCell ref="B66:B69"/>
    <mergeCell ref="C66:C69"/>
    <mergeCell ref="D66:D69"/>
    <mergeCell ref="A82:A85"/>
    <mergeCell ref="B82:B85"/>
    <mergeCell ref="C82:C85"/>
    <mergeCell ref="D82:D85"/>
    <mergeCell ref="A70:A73"/>
    <mergeCell ref="B70:B73"/>
    <mergeCell ref="C70:C73"/>
    <mergeCell ref="D70:D73"/>
    <mergeCell ref="A74:A77"/>
    <mergeCell ref="B74:B77"/>
    <mergeCell ref="C74:C77"/>
    <mergeCell ref="D74:D77"/>
    <mergeCell ref="A78:A81"/>
    <mergeCell ref="B78:B81"/>
    <mergeCell ref="C78:C81"/>
    <mergeCell ref="D78:D81"/>
    <mergeCell ref="X2:Z2"/>
    <mergeCell ref="U14:U17"/>
    <mergeCell ref="V14:V17"/>
    <mergeCell ref="U18:U21"/>
    <mergeCell ref="V18:V21"/>
    <mergeCell ref="U6:U9"/>
    <mergeCell ref="V6:V9"/>
    <mergeCell ref="U10:U13"/>
    <mergeCell ref="V10:V13"/>
    <mergeCell ref="V38:V41"/>
    <mergeCell ref="U42:U45"/>
    <mergeCell ref="V42:V45"/>
    <mergeCell ref="U22:U25"/>
    <mergeCell ref="V22:V25"/>
    <mergeCell ref="U26:U29"/>
    <mergeCell ref="V26:V29"/>
    <mergeCell ref="U30:U33"/>
    <mergeCell ref="V30:V33"/>
    <mergeCell ref="U82:U85"/>
    <mergeCell ref="V82:V85"/>
    <mergeCell ref="B2:D2"/>
    <mergeCell ref="U70:U73"/>
    <mergeCell ref="V70:V73"/>
    <mergeCell ref="U74:U77"/>
    <mergeCell ref="V74:V77"/>
    <mergeCell ref="U78:U81"/>
    <mergeCell ref="V78:V81"/>
    <mergeCell ref="U58:U61"/>
    <mergeCell ref="V58:V61"/>
    <mergeCell ref="U62:U65"/>
    <mergeCell ref="V62:V65"/>
    <mergeCell ref="U66:U69"/>
    <mergeCell ref="V66:V69"/>
    <mergeCell ref="U46:U49"/>
    <mergeCell ref="V46:V49"/>
    <mergeCell ref="U50:U53"/>
    <mergeCell ref="V50:V53"/>
    <mergeCell ref="U54:U57"/>
    <mergeCell ref="V54:V57"/>
    <mergeCell ref="U34:U37"/>
    <mergeCell ref="V34:V37"/>
    <mergeCell ref="U38:U41"/>
  </mergeCells>
  <phoneticPr fontId="0" type="noConversion"/>
  <conditionalFormatting sqref="C6:D6 U6:V6 C10:D10 C14:D14 C18:D18 C22:D22 C26:D26 C30:D30 C34:D34 C38:D38 C42:D42 C46:D46 C50:D50 C54:D54 C58:D58 C62:D62 C66:D66 C70:D70 C74:D74 C78:D78 C82:D82">
    <cfRule type="cellIs" dxfId="159" priority="268" operator="between">
      <formula>$Y$8</formula>
      <formula>$Z$8</formula>
    </cfRule>
    <cfRule type="cellIs" dxfId="158" priority="267" operator="between">
      <formula>$Y$7</formula>
      <formula>$Z$7</formula>
    </cfRule>
    <cfRule type="cellIs" dxfId="157" priority="266" operator="between">
      <formula>$Y$6</formula>
      <formula>$Z$6</formula>
    </cfRule>
    <cfRule type="cellIs" dxfId="156" priority="265" operator="between">
      <formula>$Y$5</formula>
      <formula>$Z$5</formula>
    </cfRule>
    <cfRule type="cellIs" dxfId="155" priority="264" operator="between">
      <formula>$Y$4</formula>
      <formula>$Z$4</formula>
    </cfRule>
  </conditionalFormatting>
  <conditionalFormatting sqref="U10:V10">
    <cfRule type="cellIs" dxfId="154" priority="95" operator="between">
      <formula>$Y$8</formula>
      <formula>$Z$8</formula>
    </cfRule>
    <cfRule type="cellIs" dxfId="153" priority="94" operator="between">
      <formula>$Y$7</formula>
      <formula>$Z$7</formula>
    </cfRule>
    <cfRule type="cellIs" dxfId="152" priority="93" operator="between">
      <formula>$Y$6</formula>
      <formula>$Z$6</formula>
    </cfRule>
    <cfRule type="cellIs" dxfId="151" priority="92" operator="between">
      <formula>$Y$5</formula>
      <formula>$Z$5</formula>
    </cfRule>
    <cfRule type="cellIs" dxfId="150" priority="91" operator="between">
      <formula>$Y$4</formula>
      <formula>$Z$4</formula>
    </cfRule>
  </conditionalFormatting>
  <conditionalFormatting sqref="U14:V14">
    <cfRule type="cellIs" dxfId="149" priority="88" operator="between">
      <formula>$Y$6</formula>
      <formula>$Z$6</formula>
    </cfRule>
    <cfRule type="cellIs" dxfId="148" priority="90" operator="between">
      <formula>$Y$8</formula>
      <formula>$Z$8</formula>
    </cfRule>
    <cfRule type="cellIs" dxfId="147" priority="89" operator="between">
      <formula>$Y$7</formula>
      <formula>$Z$7</formula>
    </cfRule>
    <cfRule type="cellIs" dxfId="146" priority="87" operator="between">
      <formula>$Y$5</formula>
      <formula>$Z$5</formula>
    </cfRule>
    <cfRule type="cellIs" dxfId="145" priority="86" operator="between">
      <formula>$Y$4</formula>
      <formula>$Z$4</formula>
    </cfRule>
  </conditionalFormatting>
  <conditionalFormatting sqref="U18:V18">
    <cfRule type="cellIs" dxfId="144" priority="85" operator="between">
      <formula>$Y$8</formula>
      <formula>$Z$8</formula>
    </cfRule>
    <cfRule type="cellIs" dxfId="143" priority="84" operator="between">
      <formula>$Y$7</formula>
      <formula>$Z$7</formula>
    </cfRule>
    <cfRule type="cellIs" dxfId="142" priority="81" operator="between">
      <formula>$Y$4</formula>
      <formula>$Z$4</formula>
    </cfRule>
    <cfRule type="cellIs" dxfId="141" priority="83" operator="between">
      <formula>$Y$6</formula>
      <formula>$Z$6</formula>
    </cfRule>
    <cfRule type="cellIs" dxfId="140" priority="82" operator="between">
      <formula>$Y$5</formula>
      <formula>$Z$5</formula>
    </cfRule>
  </conditionalFormatting>
  <conditionalFormatting sqref="U22:V22">
    <cfRule type="cellIs" dxfId="139" priority="78" operator="between">
      <formula>$Y$6</formula>
      <formula>$Z$6</formula>
    </cfRule>
    <cfRule type="cellIs" dxfId="138" priority="77" operator="between">
      <formula>$Y$5</formula>
      <formula>$Z$5</formula>
    </cfRule>
    <cfRule type="cellIs" dxfId="137" priority="76" operator="between">
      <formula>$Y$4</formula>
      <formula>$Z$4</formula>
    </cfRule>
    <cfRule type="cellIs" dxfId="136" priority="80" operator="between">
      <formula>$Y$8</formula>
      <formula>$Z$8</formula>
    </cfRule>
    <cfRule type="cellIs" dxfId="135" priority="79" operator="between">
      <formula>$Y$7</formula>
      <formula>$Z$7</formula>
    </cfRule>
  </conditionalFormatting>
  <conditionalFormatting sqref="U26:V26">
    <cfRule type="cellIs" dxfId="134" priority="75" operator="between">
      <formula>$Y$8</formula>
      <formula>$Z$8</formula>
    </cfRule>
    <cfRule type="cellIs" dxfId="133" priority="74" operator="between">
      <formula>$Y$7</formula>
      <formula>$Z$7</formula>
    </cfRule>
    <cfRule type="cellIs" dxfId="132" priority="73" operator="between">
      <formula>$Y$6</formula>
      <formula>$Z$6</formula>
    </cfRule>
    <cfRule type="cellIs" dxfId="131" priority="72" operator="between">
      <formula>$Y$5</formula>
      <formula>$Z$5</formula>
    </cfRule>
    <cfRule type="cellIs" dxfId="130" priority="71" operator="between">
      <formula>$Y$4</formula>
      <formula>$Z$4</formula>
    </cfRule>
  </conditionalFormatting>
  <conditionalFormatting sqref="U30:V30">
    <cfRule type="cellIs" dxfId="129" priority="70" operator="between">
      <formula>$Y$8</formula>
      <formula>$Z$8</formula>
    </cfRule>
    <cfRule type="cellIs" dxfId="128" priority="69" operator="between">
      <formula>$Y$7</formula>
      <formula>$Z$7</formula>
    </cfRule>
    <cfRule type="cellIs" dxfId="127" priority="68" operator="between">
      <formula>$Y$6</formula>
      <formula>$Z$6</formula>
    </cfRule>
    <cfRule type="cellIs" dxfId="126" priority="67" operator="between">
      <formula>$Y$5</formula>
      <formula>$Z$5</formula>
    </cfRule>
    <cfRule type="cellIs" dxfId="125" priority="66" operator="between">
      <formula>$Y$4</formula>
      <formula>$Z$4</formula>
    </cfRule>
  </conditionalFormatting>
  <conditionalFormatting sqref="U34:V34">
    <cfRule type="cellIs" dxfId="124" priority="63" operator="between">
      <formula>$Y$6</formula>
      <formula>$Z$6</formula>
    </cfRule>
    <cfRule type="cellIs" dxfId="123" priority="65" operator="between">
      <formula>$Y$8</formula>
      <formula>$Z$8</formula>
    </cfRule>
    <cfRule type="cellIs" dxfId="122" priority="64" operator="between">
      <formula>$Y$7</formula>
      <formula>$Z$7</formula>
    </cfRule>
    <cfRule type="cellIs" dxfId="121" priority="62" operator="between">
      <formula>$Y$5</formula>
      <formula>$Z$5</formula>
    </cfRule>
    <cfRule type="cellIs" dxfId="120" priority="61" operator="between">
      <formula>$Y$4</formula>
      <formula>$Z$4</formula>
    </cfRule>
  </conditionalFormatting>
  <conditionalFormatting sqref="U38:V38">
    <cfRule type="cellIs" dxfId="119" priority="59" operator="between">
      <formula>$Y$7</formula>
      <formula>$Z$7</formula>
    </cfRule>
    <cfRule type="cellIs" dxfId="118" priority="58" operator="between">
      <formula>$Y$6</formula>
      <formula>$Z$6</formula>
    </cfRule>
    <cfRule type="cellIs" dxfId="117" priority="60" operator="between">
      <formula>$Y$8</formula>
      <formula>$Z$8</formula>
    </cfRule>
    <cfRule type="cellIs" dxfId="116" priority="56" operator="between">
      <formula>$Y$4</formula>
      <formula>$Z$4</formula>
    </cfRule>
    <cfRule type="cellIs" dxfId="115" priority="57" operator="between">
      <formula>$Y$5</formula>
      <formula>$Z$5</formula>
    </cfRule>
  </conditionalFormatting>
  <conditionalFormatting sqref="U42:V42">
    <cfRule type="cellIs" dxfId="114" priority="51" operator="between">
      <formula>$Y$4</formula>
      <formula>$Z$4</formula>
    </cfRule>
    <cfRule type="cellIs" dxfId="113" priority="52" operator="between">
      <formula>$Y$5</formula>
      <formula>$Z$5</formula>
    </cfRule>
    <cfRule type="cellIs" dxfId="112" priority="53" operator="between">
      <formula>$Y$6</formula>
      <formula>$Z$6</formula>
    </cfRule>
    <cfRule type="cellIs" dxfId="111" priority="54" operator="between">
      <formula>$Y$7</formula>
      <formula>$Z$7</formula>
    </cfRule>
    <cfRule type="cellIs" dxfId="110" priority="55" operator="between">
      <formula>$Y$8</formula>
      <formula>$Z$8</formula>
    </cfRule>
  </conditionalFormatting>
  <conditionalFormatting sqref="U46:V46">
    <cfRule type="cellIs" dxfId="109" priority="49" operator="between">
      <formula>$Y$7</formula>
      <formula>$Z$7</formula>
    </cfRule>
    <cfRule type="cellIs" dxfId="108" priority="50" operator="between">
      <formula>$Y$8</formula>
      <formula>$Z$8</formula>
    </cfRule>
    <cfRule type="cellIs" dxfId="107" priority="48" operator="between">
      <formula>$Y$6</formula>
      <formula>$Z$6</formula>
    </cfRule>
    <cfRule type="cellIs" dxfId="106" priority="47" operator="between">
      <formula>$Y$5</formula>
      <formula>$Z$5</formula>
    </cfRule>
    <cfRule type="cellIs" dxfId="105" priority="46" operator="between">
      <formula>$Y$4</formula>
      <formula>$Z$4</formula>
    </cfRule>
  </conditionalFormatting>
  <conditionalFormatting sqref="U50:V50">
    <cfRule type="cellIs" dxfId="104" priority="45" operator="between">
      <formula>$Y$8</formula>
      <formula>$Z$8</formula>
    </cfRule>
    <cfRule type="cellIs" dxfId="103" priority="44" operator="between">
      <formula>$Y$7</formula>
      <formula>$Z$7</formula>
    </cfRule>
    <cfRule type="cellIs" dxfId="102" priority="43" operator="between">
      <formula>$Y$6</formula>
      <formula>$Z$6</formula>
    </cfRule>
    <cfRule type="cellIs" dxfId="101" priority="42" operator="between">
      <formula>$Y$5</formula>
      <formula>$Z$5</formula>
    </cfRule>
    <cfRule type="cellIs" dxfId="100" priority="41" operator="between">
      <formula>$Y$4</formula>
      <formula>$Z$4</formula>
    </cfRule>
  </conditionalFormatting>
  <conditionalFormatting sqref="U54:V54">
    <cfRule type="cellIs" dxfId="99" priority="39" operator="between">
      <formula>$Y$7</formula>
      <formula>$Z$7</formula>
    </cfRule>
    <cfRule type="cellIs" dxfId="98" priority="40" operator="between">
      <formula>$Y$8</formula>
      <formula>$Z$8</formula>
    </cfRule>
    <cfRule type="cellIs" dxfId="97" priority="38" operator="between">
      <formula>$Y$6</formula>
      <formula>$Z$6</formula>
    </cfRule>
    <cfRule type="cellIs" dxfId="96" priority="37" operator="between">
      <formula>$Y$5</formula>
      <formula>$Z$5</formula>
    </cfRule>
    <cfRule type="cellIs" dxfId="95" priority="36" operator="between">
      <formula>$Y$4</formula>
      <formula>$Z$4</formula>
    </cfRule>
  </conditionalFormatting>
  <conditionalFormatting sqref="U58:V58">
    <cfRule type="cellIs" dxfId="94" priority="35" operator="between">
      <formula>$Y$8</formula>
      <formula>$Z$8</formula>
    </cfRule>
    <cfRule type="cellIs" dxfId="93" priority="34" operator="between">
      <formula>$Y$7</formula>
      <formula>$Z$7</formula>
    </cfRule>
    <cfRule type="cellIs" dxfId="92" priority="33" operator="between">
      <formula>$Y$6</formula>
      <formula>$Z$6</formula>
    </cfRule>
    <cfRule type="cellIs" dxfId="91" priority="32" operator="between">
      <formula>$Y$5</formula>
      <formula>$Z$5</formula>
    </cfRule>
    <cfRule type="cellIs" dxfId="90" priority="31" operator="between">
      <formula>$Y$4</formula>
      <formula>$Z$4</formula>
    </cfRule>
  </conditionalFormatting>
  <conditionalFormatting sqref="U62:V62">
    <cfRule type="cellIs" dxfId="89" priority="30" operator="between">
      <formula>$Y$8</formula>
      <formula>$Z$8</formula>
    </cfRule>
    <cfRule type="cellIs" dxfId="88" priority="29" operator="between">
      <formula>$Y$7</formula>
      <formula>$Z$7</formula>
    </cfRule>
    <cfRule type="cellIs" dxfId="87" priority="28" operator="between">
      <formula>$Y$6</formula>
      <formula>$Z$6</formula>
    </cfRule>
    <cfRule type="cellIs" dxfId="86" priority="27" operator="between">
      <formula>$Y$5</formula>
      <formula>$Z$5</formula>
    </cfRule>
    <cfRule type="cellIs" dxfId="85" priority="26" operator="between">
      <formula>$Y$4</formula>
      <formula>$Z$4</formula>
    </cfRule>
  </conditionalFormatting>
  <conditionalFormatting sqref="U66:V66">
    <cfRule type="cellIs" dxfId="84" priority="25" operator="between">
      <formula>$Y$8</formula>
      <formula>$Z$8</formula>
    </cfRule>
    <cfRule type="cellIs" dxfId="83" priority="24" operator="between">
      <formula>$Y$7</formula>
      <formula>$Z$7</formula>
    </cfRule>
    <cfRule type="cellIs" dxfId="82" priority="23" operator="between">
      <formula>$Y$6</formula>
      <formula>$Z$6</formula>
    </cfRule>
    <cfRule type="cellIs" dxfId="81" priority="22" operator="between">
      <formula>$Y$5</formula>
      <formula>$Z$5</formula>
    </cfRule>
    <cfRule type="cellIs" dxfId="80" priority="21" operator="between">
      <formula>$Y$4</formula>
      <formula>$Z$4</formula>
    </cfRule>
  </conditionalFormatting>
  <conditionalFormatting sqref="U70:V70">
    <cfRule type="cellIs" dxfId="79" priority="20" operator="between">
      <formula>$Y$8</formula>
      <formula>$Z$8</formula>
    </cfRule>
    <cfRule type="cellIs" dxfId="78" priority="19" operator="between">
      <formula>$Y$7</formula>
      <formula>$Z$7</formula>
    </cfRule>
    <cfRule type="cellIs" dxfId="77" priority="18" operator="between">
      <formula>$Y$6</formula>
      <formula>$Z$6</formula>
    </cfRule>
    <cfRule type="cellIs" dxfId="76" priority="17" operator="between">
      <formula>$Y$5</formula>
      <formula>$Z$5</formula>
    </cfRule>
    <cfRule type="cellIs" dxfId="75" priority="16" operator="between">
      <formula>$Y$4</formula>
      <formula>$Z$4</formula>
    </cfRule>
  </conditionalFormatting>
  <conditionalFormatting sqref="U74:V74">
    <cfRule type="cellIs" dxfId="74" priority="13" operator="between">
      <formula>$Y$6</formula>
      <formula>$Z$6</formula>
    </cfRule>
    <cfRule type="cellIs" dxfId="73" priority="15" operator="between">
      <formula>$Y$8</formula>
      <formula>$Z$8</formula>
    </cfRule>
    <cfRule type="cellIs" dxfId="72" priority="14" operator="between">
      <formula>$Y$7</formula>
      <formula>$Z$7</formula>
    </cfRule>
    <cfRule type="cellIs" dxfId="71" priority="12" operator="between">
      <formula>$Y$5</formula>
      <formula>$Z$5</formula>
    </cfRule>
    <cfRule type="cellIs" dxfId="70" priority="11" operator="between">
      <formula>$Y$4</formula>
      <formula>$Z$4</formula>
    </cfRule>
  </conditionalFormatting>
  <conditionalFormatting sqref="U78:V78">
    <cfRule type="cellIs" dxfId="69" priority="10" operator="between">
      <formula>$Y$8</formula>
      <formula>$Z$8</formula>
    </cfRule>
    <cfRule type="cellIs" dxfId="68" priority="9" operator="between">
      <formula>$Y$7</formula>
      <formula>$Z$7</formula>
    </cfRule>
    <cfRule type="cellIs" dxfId="67" priority="8" operator="between">
      <formula>$Y$6</formula>
      <formula>$Z$6</formula>
    </cfRule>
    <cfRule type="cellIs" dxfId="66" priority="7" operator="between">
      <formula>$Y$5</formula>
      <formula>$Z$5</formula>
    </cfRule>
    <cfRule type="cellIs" dxfId="65" priority="6" operator="between">
      <formula>$Y$4</formula>
      <formula>$Z$4</formula>
    </cfRule>
  </conditionalFormatting>
  <conditionalFormatting sqref="U82:V82">
    <cfRule type="cellIs" dxfId="64" priority="2" operator="between">
      <formula>$Y$5</formula>
      <formula>$Z$5</formula>
    </cfRule>
    <cfRule type="cellIs" dxfId="63" priority="3" operator="between">
      <formula>$Y$6</formula>
      <formula>$Z$6</formula>
    </cfRule>
    <cfRule type="cellIs" dxfId="62" priority="4" operator="between">
      <formula>$Y$7</formula>
      <formula>$Z$7</formula>
    </cfRule>
    <cfRule type="cellIs" dxfId="61" priority="5" operator="between">
      <formula>$Y$8</formula>
      <formula>$Z$8</formula>
    </cfRule>
    <cfRule type="cellIs" dxfId="60" priority="1" operator="between">
      <formula>$Y$4</formula>
      <formula>$Z$4</formula>
    </cfRule>
  </conditionalFormatting>
  <printOptions horizontalCentered="1" verticalCentered="1"/>
  <pageMargins left="0.23622047244094491" right="0.23622047244094491" top="0.74803149606299213" bottom="0.74803149606299213" header="0.31496062992125984" footer="0.31496062992125984"/>
  <pageSetup scale="67" orientation="landscape" r:id="rId1"/>
  <headerFooter alignWithMargins="0"/>
  <rowBreaks count="1" manualBreakCount="1">
    <brk id="25" max="16383" man="1"/>
  </rowBreaks>
  <colBreaks count="1" manualBreakCount="1">
    <brk id="10" max="1048575" man="1"/>
  </colBreaks>
  <drawing r:id="rId2"/>
  <extLst>
    <ext xmlns:x14="http://schemas.microsoft.com/office/spreadsheetml/2009/9/main" uri="{CCE6A557-97BC-4b89-ADB6-D9C93CAAB3DF}">
      <x14:dataValidations xmlns:xm="http://schemas.microsoft.com/office/excel/2006/main" xWindow="712" yWindow="776" count="5">
        <x14:dataValidation type="list" allowBlank="1" showInputMessage="1" showErrorMessage="1" xr:uid="{00000000-0002-0000-0400-000000000000}">
          <x14:formula1>
            <xm:f>'11 FORMULAS'!$E$4:$E$7</xm:f>
          </x14:formula1>
          <xm:sqref>J6:J85</xm:sqref>
        </x14:dataValidation>
        <x14:dataValidation type="list" allowBlank="1" showInputMessage="1" showErrorMessage="1" xr:uid="{00000000-0002-0000-0400-000001000000}">
          <x14:formula1>
            <xm:f>'11 FORMULAS'!$H$4:$H$6</xm:f>
          </x14:formula1>
          <xm:sqref>M6:M85</xm:sqref>
        </x14:dataValidation>
        <x14:dataValidation type="list" allowBlank="1" showInputMessage="1" showErrorMessage="1" xr:uid="{00000000-0002-0000-0400-000002000000}">
          <x14:formula1>
            <xm:f>'11 FORMULAS'!$K$4:$K$6</xm:f>
          </x14:formula1>
          <xm:sqref>O6:O85</xm:sqref>
        </x14:dataValidation>
        <x14:dataValidation type="list" allowBlank="1" showInputMessage="1" showErrorMessage="1" xr:uid="{00000000-0002-0000-0400-000003000000}">
          <x14:formula1>
            <xm:f>'11 FORMULAS'!$L$4:$L$6</xm:f>
          </x14:formula1>
          <xm:sqref>P6:P85</xm:sqref>
        </x14:dataValidation>
        <x14:dataValidation type="list" allowBlank="1" showInputMessage="1" showErrorMessage="1" xr:uid="{00000000-0002-0000-0400-000004000000}">
          <x14:formula1>
            <xm:f>'11 FORMULAS'!$M$4:$M$6</xm:f>
          </x14:formula1>
          <xm:sqref>Q6:Q85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L33"/>
  <sheetViews>
    <sheetView showGridLines="0" zoomScale="85" zoomScaleNormal="85" workbookViewId="0">
      <selection sqref="A1:XFD2"/>
    </sheetView>
  </sheetViews>
  <sheetFormatPr baseColWidth="10" defaultColWidth="14.28515625" defaultRowHeight="12.75" x14ac:dyDescent="0.25"/>
  <cols>
    <col min="1" max="1" width="20.85546875" style="77" customWidth="1"/>
    <col min="2" max="2" width="26.28515625" style="82" customWidth="1"/>
    <col min="3" max="3" width="21.42578125" style="82" customWidth="1"/>
    <col min="4" max="4" width="25" style="82" customWidth="1"/>
    <col min="5" max="5" width="16.42578125" style="123" customWidth="1"/>
    <col min="6" max="6" width="11" style="123" customWidth="1"/>
    <col min="7" max="7" width="15.5703125" style="82" customWidth="1"/>
    <col min="8" max="8" width="12.28515625" style="82" customWidth="1"/>
    <col min="9" max="9" width="7.42578125" style="82" customWidth="1"/>
    <col min="10" max="10" width="14" style="82" customWidth="1"/>
    <col min="11" max="15" width="12.42578125" style="82" customWidth="1"/>
    <col min="16" max="16" width="3.85546875" style="82" customWidth="1"/>
    <col min="17" max="17" width="4.85546875" style="77" customWidth="1"/>
    <col min="18" max="18" width="8.140625" style="77" customWidth="1"/>
    <col min="19" max="24" width="14" style="77" customWidth="1"/>
    <col min="25" max="29" width="11.42578125" style="77" customWidth="1"/>
    <col min="30" max="30" width="5.5703125" style="77" bestFit="1" customWidth="1"/>
    <col min="31" max="31" width="26.85546875" style="77" customWidth="1"/>
    <col min="32" max="36" width="22.85546875" style="82" customWidth="1"/>
    <col min="37" max="37" width="23.42578125" style="77" customWidth="1"/>
    <col min="38" max="265" width="11.42578125" style="77" customWidth="1"/>
    <col min="266" max="266" width="12.7109375" style="77" customWidth="1"/>
    <col min="267" max="267" width="47" style="77" customWidth="1"/>
    <col min="268" max="268" width="35" style="77" customWidth="1"/>
    <col min="269" max="16384" width="14.28515625" style="77"/>
  </cols>
  <sheetData>
    <row r="1" spans="1:38" s="67" customFormat="1" x14ac:dyDescent="0.2">
      <c r="A1" s="71"/>
      <c r="B1" s="69"/>
      <c r="C1" s="214"/>
      <c r="D1" s="214"/>
      <c r="E1" s="118"/>
      <c r="F1" s="228"/>
      <c r="G1" s="228"/>
      <c r="H1" s="229"/>
      <c r="I1" s="230"/>
      <c r="J1" s="211"/>
      <c r="K1" s="70"/>
      <c r="L1" s="70"/>
      <c r="M1" s="70"/>
      <c r="N1" s="70"/>
      <c r="O1" s="70"/>
      <c r="P1" s="69"/>
      <c r="AF1" s="68"/>
      <c r="AG1" s="68"/>
      <c r="AH1" s="68"/>
      <c r="AI1" s="68"/>
      <c r="AJ1" s="68"/>
    </row>
    <row r="2" spans="1:38" s="67" customFormat="1" ht="20.25" customHeight="1" x14ac:dyDescent="0.2">
      <c r="A2" s="19" t="s">
        <v>150</v>
      </c>
      <c r="B2" s="334" t="str">
        <f>+IF('2 CONTEXTO E IDENTIFICACIÓN'!$B$2="","",'2 CONTEXTO E IDENTIFICACIÓN'!$B$2)</f>
        <v>GESTIÓN DE TALENTO HUMANO</v>
      </c>
      <c r="C2" s="334"/>
      <c r="D2" s="334"/>
      <c r="E2" s="66"/>
      <c r="F2" s="119"/>
      <c r="AF2" s="68"/>
      <c r="AG2" s="68"/>
      <c r="AH2" s="68"/>
      <c r="AI2" s="68"/>
      <c r="AJ2" s="68"/>
    </row>
    <row r="3" spans="1:38" s="67" customFormat="1" ht="9" customHeight="1" thickBot="1" x14ac:dyDescent="0.25">
      <c r="A3" s="217"/>
      <c r="B3" s="335"/>
      <c r="C3" s="335"/>
      <c r="D3" s="335"/>
      <c r="E3" s="66"/>
      <c r="F3" s="119"/>
      <c r="AF3" s="68"/>
      <c r="AG3" s="68"/>
      <c r="AH3" s="68"/>
      <c r="AI3" s="68"/>
      <c r="AJ3" s="68"/>
    </row>
    <row r="4" spans="1:38" s="67" customFormat="1" ht="13.5" thickBot="1" x14ac:dyDescent="0.25">
      <c r="D4" s="69"/>
      <c r="E4" s="49"/>
      <c r="F4" s="119"/>
      <c r="I4" s="423" t="s">
        <v>21</v>
      </c>
      <c r="J4" s="424"/>
      <c r="K4" s="424"/>
      <c r="L4" s="424"/>
      <c r="M4" s="424"/>
      <c r="N4" s="424"/>
      <c r="O4" s="425"/>
      <c r="R4" s="72"/>
      <c r="S4" s="73"/>
      <c r="T4" s="416" t="s">
        <v>84</v>
      </c>
      <c r="U4" s="416"/>
      <c r="V4" s="416"/>
      <c r="W4" s="416"/>
      <c r="X4" s="417"/>
      <c r="AF4" s="68"/>
      <c r="AG4" s="68"/>
      <c r="AH4" s="68"/>
      <c r="AI4" s="68"/>
      <c r="AJ4" s="68"/>
    </row>
    <row r="5" spans="1:38" x14ac:dyDescent="0.25">
      <c r="A5" s="120"/>
      <c r="B5" s="120"/>
      <c r="C5" s="74"/>
      <c r="D5" s="120"/>
      <c r="E5" s="465" t="s">
        <v>114</v>
      </c>
      <c r="F5" s="465"/>
      <c r="G5" s="465"/>
      <c r="H5" s="74"/>
      <c r="I5" s="75"/>
      <c r="J5" s="76"/>
      <c r="K5" s="416" t="s">
        <v>84</v>
      </c>
      <c r="L5" s="416"/>
      <c r="M5" s="416"/>
      <c r="N5" s="416"/>
      <c r="O5" s="417"/>
      <c r="P5" s="74"/>
      <c r="R5" s="78"/>
      <c r="T5" s="79">
        <v>0.2</v>
      </c>
      <c r="U5" s="79">
        <v>0.4</v>
      </c>
      <c r="V5" s="79">
        <v>0.6</v>
      </c>
      <c r="W5" s="79">
        <v>0.8</v>
      </c>
      <c r="X5" s="80">
        <v>1</v>
      </c>
      <c r="Y5" s="81"/>
      <c r="Z5" s="81"/>
      <c r="AA5" s="81"/>
      <c r="AB5" s="81"/>
      <c r="AC5" s="81"/>
      <c r="AD5" s="81"/>
      <c r="AE5" s="81"/>
    </row>
    <row r="6" spans="1:38" ht="39.950000000000003" customHeight="1" x14ac:dyDescent="0.2">
      <c r="A6" s="83" t="s">
        <v>188</v>
      </c>
      <c r="B6" s="83" t="s">
        <v>1</v>
      </c>
      <c r="C6" s="83" t="s">
        <v>9</v>
      </c>
      <c r="D6" s="83" t="s">
        <v>9</v>
      </c>
      <c r="E6" s="83" t="s">
        <v>51</v>
      </c>
      <c r="F6" s="83" t="s">
        <v>84</v>
      </c>
      <c r="G6" s="83" t="s">
        <v>196</v>
      </c>
      <c r="H6" s="74"/>
      <c r="I6" s="78"/>
      <c r="J6" s="84"/>
      <c r="K6" s="85" t="s">
        <v>62</v>
      </c>
      <c r="L6" s="85" t="s">
        <v>7</v>
      </c>
      <c r="M6" s="85" t="s">
        <v>5</v>
      </c>
      <c r="N6" s="85" t="s">
        <v>6</v>
      </c>
      <c r="O6" s="86" t="s">
        <v>70</v>
      </c>
      <c r="P6" s="74"/>
      <c r="R6" s="78"/>
      <c r="S6" s="87"/>
      <c r="T6" s="88" t="s">
        <v>62</v>
      </c>
      <c r="U6" s="88" t="s">
        <v>7</v>
      </c>
      <c r="V6" s="88" t="s">
        <v>5</v>
      </c>
      <c r="W6" s="88" t="s">
        <v>6</v>
      </c>
      <c r="X6" s="89" t="s">
        <v>70</v>
      </c>
      <c r="AA6" s="81"/>
      <c r="AB6" s="81"/>
      <c r="AC6" s="90"/>
      <c r="AD6" s="90"/>
      <c r="AE6" s="90"/>
      <c r="AF6" s="90"/>
      <c r="AG6" s="90"/>
      <c r="AH6" s="90"/>
      <c r="AI6" s="90"/>
      <c r="AJ6" s="90"/>
      <c r="AK6" s="90"/>
      <c r="AL6" s="90"/>
    </row>
    <row r="7" spans="1:38" ht="112.5" customHeight="1" x14ac:dyDescent="0.2">
      <c r="A7" s="91" t="str">
        <f>'2 CONTEXTO E IDENTIFICACIÓN'!A6</f>
        <v>R1</v>
      </c>
      <c r="B7" s="92" t="str">
        <f>+'2 CONTEXTO E IDENTIFICACIÓN'!E6</f>
        <v>Posibilidad de pérdida Económica y Reputacional por incumplimiento en los procesos de selección y contratación determinados por la entidad debido al desconocimiento de la persona que realiza el proceso de selección y contratación.</v>
      </c>
      <c r="C7" s="121">
        <f>+'5 VALORACIÓN DEL CONTROL'!S9</f>
        <v>0.14399999999999999</v>
      </c>
      <c r="D7" s="93">
        <f>+'5 VALORACIÓN DEL CONTROL'!T9</f>
        <v>0.4</v>
      </c>
      <c r="E7" s="93" t="str">
        <f>+IF(C7=0,"",IF(C7&lt;=$R$11,$S$11,IF(C7&lt;=$R$10,$S$10,IF(C7&lt;=$R$9,$S$9,IF(C7&lt;=$R$8,$S$8,IF(C7&lt;=$R$7,$S$7,""))))))</f>
        <v>Muy Baja</v>
      </c>
      <c r="F7" s="93" t="str">
        <f>+IF(D7=0,"",IF(D7&lt;=$T$5,$T$6,IF(D7&lt;=$U$5,$U$6,IF(D7&lt;=$V$5,$V$6,IF(D7&lt;=$W$5,$W$6,IF(D7&lt;=$X$5,$X$6,""))))))</f>
        <v>Menor</v>
      </c>
      <c r="G7" s="323" t="str">
        <f>+IF(E7=$S$7,IF(F7=$T$6,$T$7,IF(F7=$U$6,$U$7,IF(F7=$V$6,$V$7,IF(F7=$W$6,$W$7,IF(F7=$X$6,$X$7))))),IF(E7=$S$8,IF(F7=$T$6,$T$8,IF(F7=$U$6,$U$8,IF(F7=$V$6,$V$8,IF(F7=$W$6,$W$8,IF(F7=$X$6,$X$8))))),IF(E7=$S$9,IF(F7=$T$6,$T$9,IF(F7=$U$6,$U$9,IF(F7=$V$6,$V$9,IF(F7=$W$6,$W$9,IF(F7=$X$6,$X$9))))),IF(E7=$S$10,IF(F7=$T$6,$T$10,IF(F7=$U$6,$U$10,IF(F7=$V$6,$V$10,IF(F7=$W$6,$W$10,IF(F7=$X$6,$X$10))))),IF(E7=$S$11,IF(F7=$T$6,$T$11,IF(F7=$U$6,$U$11,IF(F7=$V$6,$V$11,IF(F7=$W$6,$W$11,IF(F7=$X$6,$X$11))))),"")))))</f>
        <v>Bajo</v>
      </c>
      <c r="H7" s="94"/>
      <c r="I7" s="421" t="s">
        <v>51</v>
      </c>
      <c r="J7" s="85" t="s">
        <v>59</v>
      </c>
      <c r="K7" s="95" t="str">
        <f>+IF(AND(E7=$S$7,F7=$T$6),A7,"")&amp;" "&amp;IF(AND(E8=$S$7,F8=$T$6),A8,"")&amp;" "&amp;IF(AND(E9=$S$7,F9=$T$6),A9,"")&amp;" "&amp;IF(AND(E10=$S$7,F10=$T$6),A10,"")&amp;" "&amp;IF(AND(E11=$S$7,F11=$T$6),A11,"")&amp;" "&amp;IF(AND(E12=$S$7,F12=$T$6),A12,"")&amp;" "&amp;IF(AND(E13=$S$7,F13=$T$6),A13,"")&amp;" "&amp;IF(AND(E14=$S$7,F14=$T$6),A14,"")&amp;" "&amp;IF(AND(E15=$S$7,F15=$T$6),A15,"")&amp;" "&amp;IF(AND(E16=$S$7,F16=$T$6),A16,"")&amp;" "&amp;IF(AND(E17=$S$7,F17=$T$6),A17,"")&amp;" "&amp;IF(AND(E18=$S$7,F18=$T$6),A18,"")&amp;" "&amp;IF(AND(E19=$S$7,F19=$T$6),A19,"")&amp;" "&amp;IF(AND(E20=$S$7,F20=$T$6),A20,"")&amp;" "&amp;IF(AND(E21=$S$7,F21=$T$6),A21,"")&amp;" "&amp;IF(AND(E22=$S$7,F22=$T$6),A22,"")&amp;" "&amp;IF(AND(E23=$S$7,F23=$T$6),A23,"")&amp;" "&amp;IF(AND(E24=$S$7,F24=$T$6),A24,"")&amp;" "&amp;IF(AND(E25=$S$7,F25=$T$6),A25,"")&amp;" "&amp;IF(AND(E26=$S$7,F26=$T$6),A26,"")</f>
        <v xml:space="preserve">                   </v>
      </c>
      <c r="L7" s="95" t="str">
        <f>+IF(AND(E7=$S$7,F7=$U$6),A7,"")&amp;" "&amp;IF(AND(E8=$S$7,F8=$U$6),A8,"")&amp;" "&amp;IF(AND(E9=$S$7,F9=$U$6),A9,"")&amp;" "&amp;IF(AND(E10=$S$7,F10=$U$6),A10,"")&amp;" "&amp;IF(AND(E11=$S$7,F11=$U$6),A11,"")&amp;" "&amp;IF(AND(E12=$S$7,F12=$U$6),A12,"")&amp;" "&amp;IF(AND(E13=$S$7,F13=$U$6),A13,"")&amp;" "&amp;IF(AND(E14=$S$7,F14=$U$6),A14,"")&amp;" "&amp;IF(AND(E15=$S$7,F15=$U$6),A15,"")&amp;" "&amp;IF(AND(E16=$S$7,F16=$U$6),A16,"")&amp;" "&amp;IF(AND(E17=$S$7,F17=$U$6),A17,"")&amp;" "&amp;IF(AND(E18=$S$7,F18=$U$6),A18,"")&amp;" "&amp;IF(AND(E19=$S$7,F19=$U$6),A19,"")&amp;" "&amp;IF(AND(E20=$S$7,F20=$U$6),A20,"")&amp;" "&amp;IF(AND(E21=$S$7,F21=$U$6),A21,"")&amp;" "&amp;IF(AND(E22=$S$7,F22=$U$6),A22,"")&amp;" "&amp;IF(AND(E23=$S$7,F23=$U$6),A23,"")&amp;" "&amp;IF(AND(E24=$S$7,F24=$U$6),A24,"")&amp;" "&amp;IF(AND(E25=$S$7,F25=$U$6),A25,"")&amp;" "&amp;IF(AND(E26=$S$7,F26=$U$6),A26,"")</f>
        <v xml:space="preserve">                   </v>
      </c>
      <c r="M7" s="95" t="str">
        <f>+IF(AND(E7=$S$7,F7=$V$6),A7,"")&amp;" "&amp;IF(AND(E8=$S$7,F8=$V$6),A8,"")&amp;" "&amp;IF(AND(E9=$S$7,F9=$V$6),A9,"")&amp;" "&amp;IF(AND(E10=$S$7,F10=$V$6),A10,"")&amp;" "&amp;IF(AND(E11=$S$7,F11=$V$6),A11,"")&amp;" "&amp;IF(AND(E12=$S$7,F12=$V$6),A12,"")&amp;" "&amp;IF(AND(E13=$S$7,F13=$V$6),A13,"")&amp;" "&amp;IF(AND(E14=$S$7,F14=$V$6),A14,"")&amp;" "&amp;IF(AND(E15=$S$7,F15=$V$6),A15,"")&amp;" "&amp;IF(AND(E16=$S$7,F16=$V$6),A16,"")&amp;" "&amp;IF(AND(E17=$S$7,F17=$V$6),A17,"")&amp;" "&amp;IF(AND(E18=$S$7,F18=$V$6),A18,"")&amp;" "&amp;IF(AND(E19=$S$7,F19=$V$6),A19,"")&amp;" "&amp;IF(AND(E20=$S$7,F20=$V$6),A20,"")&amp;" "&amp;IF(AND(E21=$S$7,F21=$V$6),A21,"")&amp;" "&amp;IF(AND(E22=$S$7,F22=$V$6),A22,"")&amp;" "&amp;IF(AND(E23=$S$7,F23=$V$6),A23,"")&amp;" "&amp;IF(AND(E24=$S$7,F24=$V$6),A24,"")&amp;" "&amp;IF(AND(E25=$S$7,F25=$V$6),A25,"")&amp;" "&amp;IF(AND(E26=$S$7,F26=$V$6),A26,"")</f>
        <v xml:space="preserve">                   </v>
      </c>
      <c r="N7" s="95" t="str">
        <f>+IF(AND(E7=$S$7,F7=$W$6),A7,"")&amp;" "&amp;IF(AND(E8=$S$7,F8=$W$6),A8,"")&amp;" "&amp;IF(AND(E9=$S$7,F9=$W$6),A9,"")&amp;" "&amp;IF(AND(E10=$S$7,F10=$W$6),A10,"")&amp;" "&amp;IF(AND(E11=$S$7,F11=$W$6),A11,"")&amp;" "&amp;IF(AND(E12=$S$7,F12=$W$6),A12,"")&amp;" "&amp;IF(AND(E13=$S$7,F13=$W$6),A13,"")&amp;" "&amp;IF(AND(E14=$S$7,F14=$W$6),A14,"")&amp;" "&amp;IF(AND(E15=$S$7,F15=$W$6),A15,"")&amp;" "&amp;IF(AND(E16=$S$7,F16=$W$6),A16,"")&amp;" "&amp;IF(AND(E17=$S$7,F17=$W$6),A17,"")&amp;" "&amp;IF(AND(E18=$S$7,F18=$W$6),A18,"")&amp;" "&amp;IF(AND(E19=$S$7,F19=$W$6),A19,"")&amp;" "&amp;IF(AND(E20=$S$7,F20=$W$6),A20,"")&amp;" "&amp;IF(AND(E21=$S$7,F21=$W$6),A21,"")&amp;" "&amp;IF(AND(E22=$S$7,F22=$W$6),A22,"")&amp;" "&amp;IF(AND(E23=$S$7,F23=$W$6),A23,"")&amp;" "&amp;IF(AND(E24=$S$7,F24=$W$6),A24,"")&amp;" "&amp;IF(AND(E25=$S$7,F25=$W$6),A25,"")&amp;" "&amp;IF(AND(E26=$S$7,F26=$W$6),A26,"")</f>
        <v xml:space="preserve">                   </v>
      </c>
      <c r="O7" s="96" t="str">
        <f>+IF(AND(E7=$S$7,F7=$X$6),A7,"")&amp;" "&amp;IF(AND(E8=$S$7,F8=$X$6),A8,"")&amp;" "&amp;IF(AND(E9=$S$7,F9=$X$6),A9,"")&amp;" "&amp;IF(AND(E10=$S$7,F10=$X$6),A10,"")&amp;" "&amp;IF(AND(E11=$S$7,F11=$X$6),A11,"")&amp;" "&amp;IF(AND(E12=$S$7,F12=$X$6),A12,"")&amp;" "&amp;IF(AND(E13=$S$7,F13=$X$6),A13,"")&amp;" "&amp;IF(AND(E14=$S$7,F14=$X$6),A14,"")&amp;" "&amp;IF(AND(E15=$S$7,F15=$X$6),A15,"")&amp;" "&amp;IF(AND(E16=$S$7,F16=$X$6),A16,"")&amp;" "&amp;IF(AND(E17=$S$7,F17=$X$6),A17,"")&amp;" "&amp;IF(AND(E18=$S$7,F18=$X$6),A18,"")&amp;" "&amp;IF(AND(E19=$S$7,F19=$X$6),A19,"")&amp;" "&amp;IF(AND(E20=$S$7,F20=$X$6),A20,"")&amp;" "&amp;IF(AND(E21=$S$7,F21=$X$6),A21,"")&amp;" "&amp;IF(AND(E22=$S$7,F22=$X$6),A22,"")&amp;" "&amp;IF(AND(E23=$S$7,F23=$X$6),A23,"")&amp;" "&amp;IF(AND(E24=$S$7,F24=$X$6),A24,"")&amp;" "&amp;IF(AND(E25=$S$7,F25=$X$6),A25,"")&amp;" "&amp;IF(AND(E26=$S$7,F26=$X$6),A26,"")</f>
        <v xml:space="preserve">                   </v>
      </c>
      <c r="P7" s="94"/>
      <c r="Q7" s="466" t="s">
        <v>51</v>
      </c>
      <c r="R7" s="97">
        <v>1</v>
      </c>
      <c r="S7" s="88" t="s">
        <v>59</v>
      </c>
      <c r="T7" s="95" t="s">
        <v>82</v>
      </c>
      <c r="U7" s="95" t="s">
        <v>82</v>
      </c>
      <c r="V7" s="95" t="s">
        <v>82</v>
      </c>
      <c r="W7" s="95" t="s">
        <v>82</v>
      </c>
      <c r="X7" s="96" t="s">
        <v>81</v>
      </c>
      <c r="AA7" s="81"/>
      <c r="AB7" s="81"/>
      <c r="AC7" s="90"/>
      <c r="AD7" s="90"/>
      <c r="AE7" s="90"/>
      <c r="AF7" s="98"/>
      <c r="AG7" s="98"/>
      <c r="AH7" s="98"/>
      <c r="AI7" s="98"/>
      <c r="AJ7" s="98"/>
      <c r="AK7" s="90"/>
      <c r="AL7" s="90"/>
    </row>
    <row r="8" spans="1:38" ht="140.25" customHeight="1" x14ac:dyDescent="0.2">
      <c r="A8" s="91" t="str">
        <f>'2 CONTEXTO E IDENTIFICACIÓN'!A7</f>
        <v>R2</v>
      </c>
      <c r="B8" s="92" t="str">
        <f>+'2 CONTEXTO E IDENTIFICACIÓN'!E7</f>
        <v>Posibilidad de pérdida Reputacional por implementación inadecuada del plan de capacitación, formación y bienestar del personal debido a la falta de reporte de necesidades de capacitación, formación y bienestar del personal por parte de las demás dependencias.</v>
      </c>
      <c r="C8" s="121">
        <f>+'5 VALORACIÓN DEL CONTROL'!S13</f>
        <v>7.1999999999999995E-2</v>
      </c>
      <c r="D8" s="93">
        <f>+'5 VALORACIÓN DEL CONTROL'!T13</f>
        <v>0.6</v>
      </c>
      <c r="E8" s="93" t="str">
        <f t="shared" ref="E8:E26" si="0">+IF(C8=0,"",IF(C8&lt;=$R$11,$S$11,IF(C8&lt;=$R$10,$S$10,IF(C8&lt;=$R$9,$S$9,IF(C8&lt;=$R$8,$S$8,IF(C8&lt;=$R$7,$S$7,""))))))</f>
        <v>Muy Baja</v>
      </c>
      <c r="F8" s="93" t="str">
        <f t="shared" ref="F8:F26" si="1">+IF(D8=0,"",IF(D8&lt;=$T$5,$T$6,IF(D8&lt;=$U$5,$U$6,IF(D8&lt;=$V$5,$V$6,IF(D8&lt;=$W$5,$W$6,IF(D8&lt;=$X$5,$X$6,""))))))</f>
        <v>Moderado</v>
      </c>
      <c r="G8" s="323" t="str">
        <f>+IF(E8=$S$7,IF(F8=$T$6,$T$7,IF(F8=$U$6,$U$7,IF(F8=$V$6,$V$7,IF(F8=$W$6,$W$7,IF(F8=$X$6,$X$7))))),IF(E8=$S$8,IF(F8=$T$6,$T$8,IF(F8=$U$6,$U$8,IF(F8=$V$6,$V$8,IF(F8=$W$6,$W$8,IF(F8=$X$6,$X$8))))),IF(E8=$S$9,IF(F8=$T$6,$T$9,IF(F8=$U$6,$U$9,IF(F8=$V$6,$V$9,IF(F8=$W$6,$W$9,IF(F8=$X$6,$X$9))))),IF(E8=$S$10,IF(F8=$T$6,$T$10,IF(F8=$U$6,$U$10,IF(F8=$V$6,$V$10,IF(F8=$W$6,$W$10,IF(F8=$X$6,$X$10))))),IF(E8=$S$11,IF(F8=$T$6,$T$11,IF(F8=$U$6,$U$11,IF(F8=$V$6,$V$11,IF(F8=$W$6,$W$11,IF(F8=$X$6,$X$11))))),"")))))</f>
        <v>Moderado</v>
      </c>
      <c r="H8" s="94"/>
      <c r="I8" s="421"/>
      <c r="J8" s="85" t="s">
        <v>58</v>
      </c>
      <c r="K8" s="99" t="str">
        <f>+IF(AND(E7=$S$8,F7=$T$6),A7,"")&amp;" "&amp;IF(AND(E8=$S$8,F8=$T$6),A8,"")&amp;" "&amp;IF(AND(E9=$S$8,F9=$T$6),A9,"")&amp;" "&amp;IF(AND(E10=$S$8,F10=$T$6),A10,"")&amp;" "&amp;IF(AND(E11=$S$8,F11=$T$6),A11,"")&amp;" "&amp;IF(AND(E12=$S$8,F12=$T$6),A12,"")&amp;" "&amp;IF(AND(E13=$S$8,F13=$T$6),A13,"")&amp;" "&amp;IF(AND(E14=$S$8,F14=$T$6),A14,"")&amp;" "&amp;IF(AND(E15=$S$8,F15=$T$6),A15,"")&amp;" "&amp;IF(AND(E16=$S$8,F16=$T$6),A16,"")&amp;" "&amp;IF(AND(E17=$S$8,F17=$T$6),A17,"")&amp;" "&amp;IF(AND(E18=$S$8,F18=$T$6),A18,"")&amp;" "&amp;IF(AND(E19=$S$8,F19=$T$6),A19,"")&amp;" "&amp;IF(AND(E20=$S$8,F20=$T$6),A20,"")&amp;" "&amp;IF(AND(E21=$S$8,F21=$T$6),A21,"")&amp;" "&amp;IF(AND(E22=$S$8,F22=$T$6),A22,"")&amp;" "&amp;IF(AND(E23=$S$8,F23=$T$6),A23,"")&amp;" "&amp;IF(AND(E24=$S$8,F24=$T$6),A24,"")&amp;" "&amp;IF(AND(E25=$S$8,F25=$T$6),A25,"")&amp;" "&amp;IF(AND(E26=$S$8,F26=$T$6),A26,"")</f>
        <v xml:space="preserve">                   </v>
      </c>
      <c r="L8" s="99" t="str">
        <f>+IF(AND(E7=$S$8,F7=$U$6),A7,"")&amp;" "&amp;IF(AND(E8=$S$8,F8=$U$6),A8,"")&amp;" "&amp;IF(AND(E9=$S$8,F9=$U$6),A9,"")&amp;" "&amp;IF(AND(E10=$S$8,F10=$U$6),A10,"")&amp;" "&amp;IF(AND(E11=$S$8,F11=$U$6),A11,"")&amp;" "&amp;IF(AND(E12=$S$8,F12=$U$6),A12,"")&amp;" "&amp;IF(AND(E13=$S$8,F13=$U$6),A13,"")&amp;" "&amp;IF(AND(E14=$S$8,F14=$U$6),A14,"")&amp;" "&amp;IF(AND(E15=$S$8,F15=$U$6),A15,"")&amp;" "&amp;IF(AND(E16=$S$8,F16=$U$6),A16,"")&amp;" "&amp;IF(AND(E17=$S$8,F17=$U$6),A17,"")&amp;" "&amp;IF(AND(E18=$S$8,F18=$U$6),A18,"")&amp;" "&amp;IF(AND(E19=$S$8,F19=$U$6),A19,"")&amp;" "&amp;IF(AND(E20=$S$8,F20=$U$6),A20,"")&amp;" "&amp;IF(AND(E21=$S$8,F21=$U$6),A21,"")&amp;" "&amp;IF(AND(E22=$S$8,F22=$U$6),A22,"")&amp;" "&amp;IF(AND(E23=$S$8,F23=$U$6),A23,"")&amp;" "&amp;IF(AND(E24=$S$8,F24=$U$6),A24,"")&amp;" "&amp;IF(AND(E25=$S$8,F25=$U$6),A25,"")&amp;" "&amp;IF(AND(E26=$S$8,F26=$U$6),A26,"")</f>
        <v xml:space="preserve">                   </v>
      </c>
      <c r="M8" s="95" t="str">
        <f>+IF(AND(E7=$S$8,F7=$V$6),A7,"")&amp;" "&amp;IF(AND(E8=$S$8,F8=$V$6),A8,"")&amp;" "&amp;IF(AND(E9=$S$8,F9=$V$6),A9,"")&amp;" "&amp;IF(AND(E10=$S$8,F10=$V$6),A10,"")&amp;" "&amp;IF(AND(E11=$S$8,F11=$V$6),A11,"")&amp;" "&amp;IF(AND(E12=$S$8,F12=$V$6),A12,"")&amp;" "&amp;IF(AND(E13=$S$8,F13=$V$6),A13,"")&amp;" "&amp;IF(AND(E14=$S$8,F14=$V$6),A14,"")&amp;" "&amp;IF(AND(E15=$S$8,F15=$V$6),A15,"")&amp;" "&amp;IF(AND(E16=$S$8,F16=$V$6),A16,"")&amp;" "&amp;IF(AND(E17=$S$8,F17=$V$6),A17,"")&amp;" "&amp;IF(AND(E18=$S$8,F18=$V$6),A18,"")&amp;" "&amp;IF(AND(E19=$S$8,F19=$V$6),A19,"")&amp;" "&amp;IF(AND(E20=$S$8,F20=$V$6),A20,"")&amp;" "&amp;IF(AND(E21=$S$8,F21=$V$6),A21,"")&amp;" "&amp;IF(AND(E22=$S$8,F22=$V$6),A22,"")&amp;" "&amp;IF(AND(E23=$S$8,F23=$V$6),A23,"")&amp;" "&amp;IF(AND(E24=$S$8,F24=$V$6),A24,"")&amp;" "&amp;IF(AND(E25=$S$8,F25=$V$6),A25,"")&amp;" "&amp;IF(AND(E26=$S$8,F26=$V$6),A26,"")</f>
        <v xml:space="preserve">                   </v>
      </c>
      <c r="N8" s="95" t="str">
        <f>+IF(AND(E7=$S$8,F7=$W$6),A7,"")&amp;" "&amp;IF(AND(E8=$S$8,F8=$W$6),A8,"")&amp;" "&amp;IF(AND(E9=$S$8,F9=$W$6),A9,"")&amp;" "&amp;IF(AND(E10=$S$8,F10=$W$6),A10,"")&amp;" "&amp;IF(AND(E11=$S$8,F11=$W$6),A11,"")&amp;" "&amp;IF(AND(E12=$S$8,F12=$W$6),A12,"")&amp;" "&amp;IF(AND(E13=$S$8,F13=$W$6),A13,"")&amp;" "&amp;IF(AND(E14=$S$8,F14=$W$6),A14,"")&amp;" "&amp;IF(AND(E15=$S$8,F15=$W$6),A15,"")&amp;" "&amp;IF(AND(E16=$S$8,F16=$W$6),A16,"")&amp;" "&amp;IF(AND(E17=$S$8,F17=$W$6),A17,"")&amp;" "&amp;IF(AND(E18=$S$8,F18=$W$6),A18,"")&amp;" "&amp;IF(AND(E19=$S$8,F19=$W$6),A19,"")&amp;" "&amp;IF(AND(E20=$S$8,F20=$W$6),A20,"")&amp;" "&amp;IF(AND(E21=$S$8,F21=$W$6),A21,"")&amp;" "&amp;IF(AND(E22=$S$8,F22=$W$6),A22,"")&amp;" "&amp;IF(AND(E23=$S$8,F23=$W$6),A23,"")&amp;" "&amp;IF(AND(E24=$S$8,F24=$W$6),A24,"")&amp;" "&amp;IF(AND(E25=$S$8,F25=$W$6),A25,"")&amp;" "&amp;IF(AND(E26=$S$8,F26=$W$6),A26,"")</f>
        <v xml:space="preserve">                   </v>
      </c>
      <c r="O8" s="96" t="str">
        <f>+IF(AND(E7=$S$8,F7=$X$6),A7,"")&amp;" "&amp;IF(AND(E8=$S$8,F8=$X$6),A8,"")&amp;" "&amp;IF(AND(E9=$S$8,F9=$X$6),A9,"")&amp;" "&amp;IF(AND(E10=$S$8,F10=$X$6),A10,"")&amp;" "&amp;IF(AND(E11=$S$8,F11=$X$6),A11,"")&amp;" "&amp;IF(AND(E12=$S$8,F12=$X$6),A12,"")&amp;" "&amp;IF(AND(E13=$S$8,F13=$X$6),A13,"")&amp;" "&amp;IF(AND(E14=$S$8,F14=$X$6),A14,"")&amp;" "&amp;IF(AND(E15=$S$8,F15=$X$6),A15,"")&amp;" "&amp;IF(AND(E16=$S$8,F16=$X$6),A16,"")&amp;" "&amp;IF(AND(E17=$S$8,F17=$X$6),A17,"")&amp;" "&amp;IF(AND(E18=$S$8,F18=$X$6),A18,"")&amp;" "&amp;IF(AND(E19=$S$8,F19=$X$6),A19,"")&amp;" "&amp;IF(AND(E20=$S$8,F20=$X$6),A20,"")&amp;" "&amp;IF(AND(E21=$S$8,F21=$X$6),A21,"")&amp;" "&amp;IF(AND(E22=$S$8,F22=$X$6),A22,"")&amp;" "&amp;IF(AND(E23=$S$8,F23=$X$6),A23,"")&amp;" "&amp;IF(AND(E24=$S$8,F24=$X$6),A24,"")&amp;" "&amp;IF(AND(E25=$S$8,F25=$X$6),A25,"")&amp;" "&amp;IF(AND(E26=$S$8,F26=$X$6),A26,"")</f>
        <v xml:space="preserve">                   </v>
      </c>
      <c r="P8" s="94"/>
      <c r="Q8" s="466"/>
      <c r="R8" s="97">
        <v>0.8</v>
      </c>
      <c r="S8" s="88" t="s">
        <v>58</v>
      </c>
      <c r="T8" s="99" t="s">
        <v>5</v>
      </c>
      <c r="U8" s="99" t="s">
        <v>5</v>
      </c>
      <c r="V8" s="95" t="s">
        <v>82</v>
      </c>
      <c r="W8" s="95" t="s">
        <v>82</v>
      </c>
      <c r="X8" s="96" t="s">
        <v>81</v>
      </c>
      <c r="AA8" s="81"/>
      <c r="AB8" s="81"/>
      <c r="AC8" s="90"/>
      <c r="AD8" s="100"/>
      <c r="AE8" s="101"/>
      <c r="AF8" s="98"/>
      <c r="AG8" s="98"/>
      <c r="AH8" s="98"/>
      <c r="AI8" s="98"/>
      <c r="AJ8" s="98"/>
      <c r="AK8" s="90"/>
      <c r="AL8" s="90"/>
    </row>
    <row r="9" spans="1:38" ht="99.75" customHeight="1" x14ac:dyDescent="0.2">
      <c r="A9" s="91" t="str">
        <f>'2 CONTEXTO E IDENTIFICACIÓN'!A8</f>
        <v>R3</v>
      </c>
      <c r="B9" s="92" t="str">
        <f>+'2 CONTEXTO E IDENTIFICACIÓN'!E8</f>
        <v>Posibilidad de pérdida Económica y Reputacional por pérdida de información relacionada con historias laborales, nómina, bienestar y capacitaciones de la entidad debido a la deficiente conservación y preservación de dichos documentos.</v>
      </c>
      <c r="C9" s="121">
        <f>+'5 VALORACIÓN DEL CONTROL'!S17</f>
        <v>0.216</v>
      </c>
      <c r="D9" s="93">
        <f>+'5 VALORACIÓN DEL CONTROL'!T17</f>
        <v>0.6</v>
      </c>
      <c r="E9" s="93" t="str">
        <f t="shared" si="0"/>
        <v>Baja</v>
      </c>
      <c r="F9" s="93" t="str">
        <f t="shared" si="1"/>
        <v>Moderado</v>
      </c>
      <c r="G9" s="323" t="str">
        <f>+IF(E9=$S$7,IF(F9=$T$6,$T$7,IF(F9=$U$6,$U$7,IF(F9=$V$6,$V$7,IF(F9=$W$6,$W$7,IF(F9=$X$6,$X$7))))),IF(E9=$S$8,IF(F9=$T$6,$T$8,IF(F9=$U$6,$U$8,IF(F9=$V$6,$V$8,IF(F9=$W$6,$W$8,IF(F9=$X$6,$X$8))))),IF(E9=$S$9,IF(F9=$T$6,$T$9,IF(F9=$U$6,$U$9,IF(F9=$V$6,$V$9,IF(F9=$W$6,$W$9,IF(F9=$X$6,$X$9))))),IF(E9=$S$10,IF(F9=$T$6,$T$10,IF(F9=$U$6,$U$10,IF(F9=$V$6,$V$10,IF(F9=$W$6,$W$10,IF(F9=$X$6,$X$10))))),IF(E9=$S$11,IF(F9=$T$6,$T$11,IF(F9=$U$6,$U$11,IF(F9=$V$6,$V$11,IF(F9=$W$6,$W$11,IF(F9=$X$6,$X$11))))),"")))))</f>
        <v>Moderado</v>
      </c>
      <c r="H9" s="94"/>
      <c r="I9" s="421"/>
      <c r="J9" s="85" t="s">
        <v>56</v>
      </c>
      <c r="K9" s="99" t="str">
        <f>+IF(AND(E7=$S$9,F7=$T$6),A7,"")&amp;" "&amp;IF(AND(E8=$S$9,F8=$T$6),A8,"")&amp;" "&amp;IF(AND(E9=$S$9,F9=$T$6),A9,"")&amp;" "&amp;IF(AND(E10=$S$9,F10=$T$6),A10,"")&amp;" "&amp;IF(AND(E11=$S$9,F11=$T$6),A11,"")&amp;" "&amp;IF(AND(E12=$S$9,F12=$T$6),A12,"")&amp;" "&amp;IF(AND(E13=$S$9,F13=$T$6),A13,"")&amp;" "&amp;IF(AND(E14=$S$9,F14=$T$6),A14,"")&amp;" "&amp;IF(AND(E15=$S$9,F15=$T$6),A15,"")&amp;" "&amp;IF(AND(E16=$S$9,F16=$T$6),A16,"")&amp;" "&amp;IF(AND(E17=$S$9,F17=$T$6),A17,"")&amp;" "&amp;IF(AND(E18=$S$9,F18=$T$6),A18,"")&amp;" "&amp;IF(AND(E19=$S$9,F19=$T$6),A19,"")&amp;" "&amp;IF(AND(E20=$S$9,F20=$T$6),A20,"")&amp;" "&amp;IF(AND(E21=$S$9,F21=$T$6),A21,"")&amp;" "&amp;IF(AND(E22=$S$9,F22=$T$6),A22,"")&amp;" "&amp;IF(AND(E23=$S$9,F23=$T$6),A23,"")&amp;" "&amp;IF(AND(E24=$S$9,F24=$T$6),A24,"")&amp;" "&amp;IF(AND(E25=$S$9,F25=$T$6),A25,"")&amp;" "&amp;IF(AND(E26=$S$9,F26=$T$6),A26,"")</f>
        <v xml:space="preserve">                   </v>
      </c>
      <c r="L9" s="99" t="str">
        <f>+IF(AND(E7=$S$9,F7=$U$6),A7,"")&amp;" "&amp;IF(AND(E8=$S$9,F8=$U$6),A8,"")&amp;" "&amp;IF(AND(E9=$S$9,F9=$U$6),A9,"")&amp;" "&amp;IF(AND(E10=$S$9,F10=$U$6),A10,"")&amp;" "&amp;IF(AND(E11=$S$9,F11=$U$6),A11,"")&amp;" "&amp;IF(AND(E12=$S$9,F12=$U$6),A12,"")&amp;" "&amp;IF(AND(E13=$S$9,F13=$U$6),A13,"")&amp;" "&amp;IF(AND(E14=$S$9,F14=$U$6),A14,"")&amp;" "&amp;IF(AND(E15=$S$9,F15=$U$6),A15,"")&amp;" "&amp;IF(AND(E16=$S$9,F16=$U$6),A16,"")&amp;" "&amp;IF(AND(E17=$S$9,F17=$U$6),A17,"")&amp;" "&amp;IF(AND(E18=$S$9,F18=$U$6),A18,"")&amp;" "&amp;IF(AND(E19=$S$9,F19=$U$6),A19,"")&amp;" "&amp;IF(AND(E20=$S$9,F20=$U$6),A20,"")&amp;" "&amp;IF(AND(E21=$S$9,F21=$U$6),A21,"")&amp;" "&amp;IF(AND(E22=$S$9,F22=$U$6),A22,"")&amp;" "&amp;IF(AND(E23=$S$9,F23=$U$6),A23,"")&amp;" "&amp;IF(AND(E24=$S$9,F24=$U$6),A24,"")&amp;" "&amp;IF(AND(E25=$S$9,F25=$U$6),A25,"")&amp;" "&amp;IF(AND(E26=$S$9,F26=$U$6),A26,"")</f>
        <v xml:space="preserve">                   </v>
      </c>
      <c r="M9" s="99" t="str">
        <f>+IF(AND(E7=$S$9,F7=$V$6),A7,"")&amp;" "&amp;IF(AND(E8=$S$9,F8=$V$6),A8,"")&amp;" "&amp;IF(AND(E9=$S$9,F9=$V$6),A9,"")&amp;" "&amp;IF(AND(E10=$S$9,F10=$V$6),A10,"")&amp;" "&amp;IF(AND(E11=$S$9,F11=$V$6),A11,"")&amp;" "&amp;IF(AND(E12=$S$9,F12=$V$6),A12,"")&amp;" "&amp;IF(AND(E13=$S$9,F13=$V$6),A13,"")&amp;" "&amp;IF(AND(E14=$S$9,F14=$V$6),A14,"")&amp;" "&amp;IF(AND(E15=$S$9,F15=$V$6),A15,"")&amp;" "&amp;IF(AND(E16=$S$9,F16=$V$6),A16,"")&amp;" "&amp;IF(AND(E17=$S$9,F17=$V$6),A17,"")&amp;" "&amp;IF(AND(E18=$S$9,F18=$V$6),A18,"")&amp;" "&amp;IF(AND(E19=$S$9,F19=$V$6),A19,"")&amp;" "&amp;IF(AND(E20=$S$9,F20=$V$6),A20,"")&amp;" "&amp;IF(AND(E21=$S$9,F21=$V$6),A21,"")&amp;" "&amp;IF(AND(E22=$S$9,F22=$V$6),A22,"")&amp;" "&amp;IF(AND(E23=$S$9,F23=$V$6),A23,"")&amp;" "&amp;IF(AND(E24=$S$9,F24=$V$6),A24,"")&amp;" "&amp;IF(AND(E25=$S$9,F25=$V$6),A25,"")&amp;" "&amp;IF(AND(E26=$S$9,F26=$V$6),A26,"")</f>
        <v xml:space="preserve">                   </v>
      </c>
      <c r="N9" s="95" t="str">
        <f>+IF(AND(E7=$S$9,F7=$W$6),A7,"")&amp;" "&amp;IF(AND(E8=$S$9,F8=$W$6),A8,"")&amp;" "&amp;IF(AND(E9=$S$9,F9=$W$6),A9,"")&amp;" "&amp;IF(AND(E10=$S$9,F10=$W$6),A10,"")&amp;" "&amp;IF(AND(E11=$S$9,F11=$W$6),A11,"")&amp;" "&amp;IF(AND(E12=$S$9,F12=$W$6),A12,"")&amp;" "&amp;IF(AND(E13=$S$9,F13=$W$6),A13,"")&amp;" "&amp;IF(AND(E14=$S$9,F14=$W$6),A14,"")&amp;" "&amp;IF(AND(E15=$S$9,F15=$W$6),A15,"")&amp;" "&amp;IF(AND(E16=$S$9,F16=$W$6),A16,"")&amp;" "&amp;IF(AND(E17=$S$9,F17=$W$6),A17,"")&amp;" "&amp;IF(AND(E18=$S$9,F18=$W$6),A18,"")&amp;" "&amp;IF(AND(E19=$S$9,F19=$W$6),A19,"")&amp;" "&amp;IF(AND(E20=$S$9,F20=$W$6),A20,"")&amp;" "&amp;IF(AND(E21=$S$9,F21=$W$6),A21,"")&amp;" "&amp;IF(AND(E22=$S$9,F22=$W$6),A22,"")&amp;" "&amp;IF(AND(E23=$S$9,F23=$W$6),A23,"")&amp;" "&amp;IF(AND(E24=$S$9,F24=$W$6),A24,"")&amp;" "&amp;IF(AND(E25=$S$9,F25=$W$6),A25,"")&amp;" "&amp;IF(AND(E26=$S$9,F26=$W$6),A26,"")</f>
        <v xml:space="preserve">                   </v>
      </c>
      <c r="O9" s="96" t="str">
        <f>+IF(AND(E7=$S$9,F7=$X$6),A7,"")&amp;" "&amp;IF(AND(E8=$S$9,F8=$X$6),A8,"")&amp;" "&amp;IF(AND(E9=$S$9,F9=$X$6),A9,"")&amp;" "&amp;IF(AND(E10=$S$9,F10=$X$6),A10,"")&amp;" "&amp;IF(AND(E11=$S$9,F11=$X$6),A11,"")&amp;" "&amp;IF(AND(E12=$S$9,F12=$X$6),A12,"")&amp;" "&amp;IF(AND(E13=$S$9,F13=$X$6),A13,"")&amp;" "&amp;IF(AND(E14=$S$9,F14=$X$6),A14,"")&amp;" "&amp;IF(AND(E15=$S$9,F15=$X$6),A15,"")&amp;" "&amp;IF(AND(E16=$S$9,F16=$X$6),A16,"")&amp;" "&amp;IF(AND(E17=$S$9,F17=$X$6),A17,"")&amp;" "&amp;IF(AND(E18=$S$9,F18=$X$6),A18,"")&amp;" "&amp;IF(AND(E19=$S$9,F19=$X$6),A19,"")&amp;" "&amp;IF(AND(E20=$S$9,F20=$X$6),A20,"")&amp;" "&amp;IF(AND(E21=$S$9,F21=$X$6),A21,"")&amp;" "&amp;IF(AND(E22=$S$9,F22=$X$6),A22,"")&amp;" "&amp;IF(AND(E23=$S$9,F23=$X$6),A23,"")&amp;" "&amp;IF(AND(E24=$S$9,F24=$X$6),A24,"")&amp;" "&amp;IF(AND(E25=$S$9,F25=$X$6),A25,"")&amp;" "&amp;IF(AND(E26=$S$9,F26=$X$6),A26,"")</f>
        <v xml:space="preserve">                   </v>
      </c>
      <c r="P9" s="94"/>
      <c r="Q9" s="466"/>
      <c r="R9" s="97">
        <v>0.6</v>
      </c>
      <c r="S9" s="88" t="s">
        <v>56</v>
      </c>
      <c r="T9" s="99" t="s">
        <v>5</v>
      </c>
      <c r="U9" s="99" t="s">
        <v>5</v>
      </c>
      <c r="V9" s="99" t="s">
        <v>5</v>
      </c>
      <c r="W9" s="95" t="s">
        <v>82</v>
      </c>
      <c r="X9" s="96" t="s">
        <v>81</v>
      </c>
      <c r="AA9" s="81"/>
      <c r="AB9" s="81"/>
      <c r="AC9" s="90"/>
      <c r="AD9" s="100"/>
      <c r="AE9" s="101"/>
      <c r="AF9" s="98"/>
      <c r="AG9" s="98"/>
      <c r="AH9" s="98"/>
      <c r="AI9" s="98"/>
      <c r="AJ9" s="102"/>
      <c r="AK9" s="90"/>
      <c r="AL9" s="90"/>
    </row>
    <row r="10" spans="1:38" ht="105.75" customHeight="1" x14ac:dyDescent="0.2">
      <c r="A10" s="91" t="str">
        <f>'2 CONTEXTO E IDENTIFICACIÓN'!A9</f>
        <v>R4</v>
      </c>
      <c r="B10" s="92" t="str">
        <f>+'2 CONTEXTO E IDENTIFICACIÓN'!E9</f>
        <v>Posibilidad de pérdida Económica y Reputacional por incumplimiento al esquema de trabajo de conflicto de intereses debido a la eventual inobservancia de lo establecido en la Ley 2013 de 2019.</v>
      </c>
      <c r="C10" s="121">
        <f>+'5 VALORACIÓN DEL CONTROL'!S21</f>
        <v>0.216</v>
      </c>
      <c r="D10" s="93">
        <f>+'5 VALORACIÓN DEL CONTROL'!T21</f>
        <v>1</v>
      </c>
      <c r="E10" s="93" t="str">
        <f t="shared" si="0"/>
        <v>Baja</v>
      </c>
      <c r="F10" s="93" t="str">
        <f t="shared" si="1"/>
        <v>Catastrófico</v>
      </c>
      <c r="G10" s="323" t="str">
        <f t="shared" ref="G10:G26" si="2">+IF(E10=$S$7,IF(F10=$T$6,$T$7,IF(F10=$U$6,$U$7,IF(F10=$V$6,$V$7,IF(F10=$W$6,$W$7,IF(F10=$X$6,$X$7))))),IF(E10=$S$8,IF(F10=$T$6,$T$8,IF(F10=$U$6,$U$8,IF(F10=$V$6,$V$8,IF(F10=$W$6,$W$8,IF(F10=$X$6,$X$8))))),IF(E10=$S$9,IF(F10=$T$6,$T$9,IF(F10=$U$6,$U$9,IF(F10=$V$6,$V$9,IF(F10=$W$6,$W$9,IF(F10=$X$6,$X$9))))),IF(E10=$S$10,IF(F10=$T$6,$T$10,IF(F10=$U$6,$U$10,IF(F10=$V$6,$V$10,IF(F10=$W$6,$W$10,IF(F10=$X$6,$X$10))))),IF(E10=$S$11,IF(F10=$T$6,$T$11,IF(F10=$U$6,$U$11,IF(F10=$V$6,$V$11,IF(F10=$W$6,$W$11,IF(F10=$X$6,$X$11))))),"")))))</f>
        <v>Extremo</v>
      </c>
      <c r="H10" s="94"/>
      <c r="I10" s="421"/>
      <c r="J10" s="85" t="s">
        <v>54</v>
      </c>
      <c r="K10" s="103" t="str">
        <f>+IF(AND(E7=$S$10,F7=$T$6),A7,"")&amp;" "&amp;IF(AND(E8=$S$10,F8=$T$6),A8,"")&amp;" "&amp;IF(AND(E9=$S$10,F9=$T$6),A9,"")&amp;" "&amp;IF(AND(E10=$S$10,F10=$T$6),A10,"")&amp;" "&amp;IF(AND(E11=$S$10,F11=$T$6),A11,"")&amp;" "&amp;IF(AND(E12=$S$10,F12=$T$6),A12,"")&amp;" "&amp;IF(AND(E13=$S$10,F13=$T$6),A13,"")&amp;" "&amp;IF(AND(E14=$S$10,F14=$T$6),A14,"")&amp;" "&amp;IF(AND(E15=$S$10,F15=$T$6),A15,"")&amp;" "&amp;IF(AND(E16=$S$10,F16=$T$6),A16,"")&amp;" "&amp;IF(AND(E17=$S$10,F17=$T$6),A17,"")&amp;" "&amp;IF(AND(E18=$S$10,F18=$T$6),A18,"")&amp;" "&amp;IF(AND(E19=$S$10,F19=$T$6),A19,"")&amp;" "&amp;IF(AND(E20=$S$10,F20=$T$6),A20,"")&amp;" "&amp;IF(AND(E21=$S$10,F21=$T$6),A21,"")&amp;" "&amp;IF(AND(E22=$S$10,F22=$T$6),A22,"")&amp;" "&amp;IF(AND(E23=$S$10,F23=$T$6),A23,"")&amp;" "&amp;IF(AND(E24=$S$10,F24=$T$6),A24,"")&amp;" "&amp;IF(AND(E25=$S$10,F25=$T$6),A25,"")&amp;" "&amp;IF(AND(E26=$S$10,F26=$T$6),A26,"")</f>
        <v xml:space="preserve">                   </v>
      </c>
      <c r="L10" s="99" t="str">
        <f>+IF(AND(E7=$S$10,F7=$U$6),A7,"")&amp;" "&amp;IF(AND(E8=$S$10,F8=$U$6),A8,"")&amp;" "&amp;IF(AND(E9=$S$10,F9=$U$6),A9,"")&amp;" "&amp;IF(AND(E10=$S$10,F10=$U$6),A10,"")&amp;" "&amp;IF(AND(E11=$S$10,F11=$U$6),A11,"")&amp;" "&amp;IF(AND(E12=$S$10,F12=$U$6),A12,"")&amp;" "&amp;IF(AND(E13=$S$10,F13=$U$6),A13,"")&amp;" "&amp;IF(AND(E14=$S$10,F14=$U$6),A14,"")&amp;" "&amp;IF(AND(E15=$S$10,F15=$U$6),A15,"")&amp;" "&amp;IF(AND(E16=$S$10,F16=$U$6),A16,"")&amp;" "&amp;IF(AND(E17=$S$10,F17=$U$6),A17,"")&amp;" "&amp;IF(AND(E18=$S$10,F18=$U$6),A18,"")&amp;" "&amp;IF(AND(E19=$S$10,F19=$U$6),A19,"")&amp;" "&amp;IF(AND(E20=$S$10,F20=$U$6),A20,"")&amp;" "&amp;IF(AND(E21=$S$10,F21=$U$6),A21,"")&amp;" "&amp;IF(AND(E22=$S$10,F22=$U$6),A22,"")&amp;" "&amp;IF(AND(E23=$S$10,F23=$U$6),A23,"")&amp;" "&amp;IF(AND(E24=$S$10,F24=$U$6),A24,"")&amp;" "&amp;IF(AND(E25=$S$10,F25=$U$6),A25,"")&amp;" "&amp;IF(AND(E26=$S$10,F26=$U$6),A26,"")</f>
        <v xml:space="preserve">                   </v>
      </c>
      <c r="M10" s="99" t="str">
        <f>+IF(AND(E7=$S$10,F7=$V$6),A7,"")&amp;" "&amp;IF(AND(E8=$S$10,F8=$V$6),A8,"")&amp;" "&amp;IF(AND(E9=$S$10,F9=$V$6),A9,"")&amp;" "&amp;IF(AND(E10=$S$10,F10=$V$6),A10,"")&amp;" "&amp;IF(AND(E11=$S$10,F11=$V$6),A11,"")&amp;" "&amp;IF(AND(E12=$S$10,F12=$V$6),A12,"")&amp;" "&amp;IF(AND(E13=$S$10,F13=$V$6),A13,"")&amp;" "&amp;IF(AND(E14=$S$10,F14=$V$6),A14,"")&amp;" "&amp;IF(AND(E15=$S$10,F15=$V$6),A15,"")&amp;" "&amp;IF(AND(E16=$S$10,F16=$V$6),A16,"")&amp;" "&amp;IF(AND(E17=$S$10,F17=$V$6),A17,"")&amp;" "&amp;IF(AND(E18=$S$10,F18=$V$6),A18,"")&amp;" "&amp;IF(AND(E19=$S$10,F19=$V$6),A19,"")&amp;" "&amp;IF(AND(E20=$S$10,F20=$V$6),A20,"")&amp;" "&amp;IF(AND(E21=$S$10,F21=$V$6),A21,"")&amp;" "&amp;IF(AND(E22=$S$10,F22=$V$6),A22,"")&amp;" "&amp;IF(AND(E23=$S$10,F23=$V$6),A23,"")&amp;" "&amp;IF(AND(E24=$S$10,F24=$V$6),A24,"")&amp;" "&amp;IF(AND(E25=$S$10,F25=$V$6),A25,"")&amp;" "&amp;IF(AND(E26=$S$10,F26=$V$6),A26,"")</f>
        <v xml:space="preserve">  R3                 </v>
      </c>
      <c r="N10" s="95" t="str">
        <f>+IF(AND(E7=$S$10,F7=$W$6),A7,"")&amp;" "&amp;IF(AND(E8=$S$10,F8=$W$6),A8,"")&amp;" "&amp;IF(AND(E9=$S$10,F9=$W$6),A9,"")&amp;" "&amp;IF(AND(E10=$S$10,F10=$W$6),A10,"")&amp;" "&amp;IF(AND(E11=$S$10,F11=$W$6),A11,"")&amp;" "&amp;IF(AND(E12=$S$10,F12=$W$6),A12,"")&amp;" "&amp;IF(AND(E13=$S$10,F13=$W$6),A13,"")&amp;" "&amp;IF(AND(E14=$S$10,F14=$W$6),A14,"")&amp;" "&amp;IF(AND(E15=$S$10,F15=$W$6),A15,"")&amp;" "&amp;IF(AND(E16=$S$10,F16=$W$6),A16,"")&amp;" "&amp;IF(AND(E17=$S$10,F17=$W$6),A17,"")&amp;" "&amp;IF(AND(E18=$S$10,F18=$W$6),A18,"")&amp;" "&amp;IF(AND(E19=$S$10,F19=$W$6),A19,"")&amp;" "&amp;IF(AND(E20=$S$10,F20=$W$6),A20,"")&amp;" "&amp;IF(AND(E21=$S$10,F21=$W$6),A21,"")&amp;" "&amp;IF(AND(E22=$S$10,F22=$W$6),A22,"")&amp;" "&amp;IF(AND(E23=$S$10,F23=$W$6),A23,"")&amp;" "&amp;IF(AND(E24=$S$10,F24=$W$6),A24,"")&amp;" "&amp;IF(AND(E25=$S$10,F25=$W$6),A25,"")&amp;" "&amp;IF(AND(E26=$S$10,F26=$W$6),A26,"")</f>
        <v xml:space="preserve">                   </v>
      </c>
      <c r="O10" s="96" t="str">
        <f>+IF(AND(E7=$S$10,F7=$X$6),A7,"")&amp;" "&amp;IF(AND(E8=$S$10,F8=$X$6),A8,"")&amp;" "&amp;IF(AND(E9=$S$10,F9=$X$6),A9,"")&amp;" "&amp;IF(AND(E10=$S$10,F10=$X$6),A10,"")&amp;" "&amp;IF(AND(E11=$S$10,F11=$X$6),A11,"")&amp;" "&amp;IF(AND(E12=$S$10,F12=$X$6),A12,"")&amp;" "&amp;IF(AND(E13=$S$10,F13=$X$6),A13,"")&amp;" "&amp;IF(AND(E14=$S$10,F14=$X$6),A14,"")&amp;" "&amp;IF(AND(E15=$S$10,F15=$X$6),A15,"")&amp;" "&amp;IF(AND(E16=$S$10,F16=$X$6),A16,"")&amp;" "&amp;IF(AND(E17=$S$10,F17=$X$6),A17,"")&amp;" "&amp;IF(AND(E18=$S$10,F18=$X$6),A18,"")&amp;" "&amp;IF(AND(E19=$S$10,F19=$X$6),A19,"")&amp;" "&amp;IF(AND(E20=$S$10,F20=$X$6),A20,"")&amp;" "&amp;IF(AND(E21=$S$10,F21=$X$6),A21,"")&amp;" "&amp;IF(AND(E22=$S$10,F22=$X$6),A22,"")&amp;" "&amp;IF(AND(E23=$S$10,F23=$X$6),A23,"")&amp;" "&amp;IF(AND(E24=$S$10,F24=$X$6),A24,"")&amp;" "&amp;IF(AND(E25=$S$10,F25=$X$6),A25,"")&amp;" "&amp;IF(AND(E26=$S$10,F26=$X$6),A26,"")</f>
        <v xml:space="preserve">   R4                </v>
      </c>
      <c r="P10" s="94"/>
      <c r="Q10" s="466"/>
      <c r="R10" s="97">
        <v>0.4</v>
      </c>
      <c r="S10" s="88" t="s">
        <v>54</v>
      </c>
      <c r="T10" s="103" t="s">
        <v>83</v>
      </c>
      <c r="U10" s="99" t="s">
        <v>5</v>
      </c>
      <c r="V10" s="99" t="s">
        <v>5</v>
      </c>
      <c r="W10" s="95" t="s">
        <v>82</v>
      </c>
      <c r="X10" s="96" t="s">
        <v>81</v>
      </c>
      <c r="AA10" s="81"/>
      <c r="AB10" s="81"/>
      <c r="AC10" s="90"/>
      <c r="AD10" s="100"/>
      <c r="AE10" s="101"/>
      <c r="AF10" s="98"/>
      <c r="AG10" s="98"/>
      <c r="AH10" s="98"/>
      <c r="AI10" s="102"/>
      <c r="AJ10" s="98"/>
      <c r="AK10" s="90"/>
      <c r="AL10" s="90"/>
    </row>
    <row r="11" spans="1:38" ht="81.75" customHeight="1" thickBot="1" x14ac:dyDescent="0.25">
      <c r="A11" s="91" t="str">
        <f>'2 CONTEXTO E IDENTIFICACIÓN'!A10</f>
        <v>R5</v>
      </c>
      <c r="B11" s="92" t="str">
        <f>+'2 CONTEXTO E IDENTIFICACIÓN'!E10</f>
        <v>Posibilidad de pérdida Económica y Reputacional por la fuga de conocimiento institucional debido al retiro del personal de la entidad por cualquier motivo.</v>
      </c>
      <c r="C11" s="121">
        <f>+'5 VALORACIÓN DEL CONTROL'!S25</f>
        <v>0.14399999999999999</v>
      </c>
      <c r="D11" s="93">
        <f>+'5 VALORACIÓN DEL CONTROL'!T25</f>
        <v>0.4</v>
      </c>
      <c r="E11" s="93" t="str">
        <f t="shared" si="0"/>
        <v>Muy Baja</v>
      </c>
      <c r="F11" s="93" t="str">
        <f t="shared" si="1"/>
        <v>Menor</v>
      </c>
      <c r="G11" s="323" t="str">
        <f t="shared" si="2"/>
        <v>Bajo</v>
      </c>
      <c r="H11" s="94"/>
      <c r="I11" s="422"/>
      <c r="J11" s="104" t="s">
        <v>52</v>
      </c>
      <c r="K11" s="105" t="str">
        <f>+IF(AND(E7=$S$11,F7=$T$6),A7,"")&amp;" "&amp;IF(AND(E8=$S$11,F8=$T$6),A8,"")&amp;" "&amp;IF(AND(E9=$S$11,F9=$T$6),A9,"")&amp;" "&amp;IF(AND(E10=$S$11,F10=$T$6),A10,"")&amp;" "&amp;IF(AND(E11=$S$11,F11=$T$6),A11,"")&amp;" "&amp;IF(AND(E12=$S$11,F12=$T$6),A12,"")&amp;" "&amp;IF(AND(E13=$S$11,F13=$T$6),A13,"")&amp;" "&amp;IF(AND(E14=$S$11,F14=$T$6),A14,"")&amp;" "&amp;IF(AND(E15=$S$11,F15=$T$6),A15,"")&amp;" "&amp;IF(AND(E16=$S$11,F16=$T$6),A16,"")&amp;" "&amp;IF(AND(E17=$S$11,F17=$T$6),A17,"")&amp;" "&amp;IF(AND(E18=$S$11,F18=$T$6),A18,"")&amp;" "&amp;IF(AND(E19=$S$11,F19=$T$6),A19,"")&amp;" "&amp;IF(AND(E20=$S$11,F20=$T$6),A20,"")&amp;" "&amp;IF(AND(E21=$S$11,F21=$T$6),A21,"")&amp;" "&amp;IF(AND(E22=$S$11,F22=$T$6),A22,"")&amp;" "&amp;IF(AND(E23=$S$11,F23=$T$6),A23,"")&amp;" "&amp;IF(AND(E24=$S$11,F24=$T$6),A24,"")&amp;" "&amp;IF(AND(E25=$S$11,F25=$T$6),A25,"")&amp;" "&amp;IF(AND(E26=$S$11,F26=$T$6),A26,"")</f>
        <v xml:space="preserve">                   </v>
      </c>
      <c r="L11" s="105" t="str">
        <f>+IF(AND(E7=$S$11,F7=$U$6),A7,"")&amp;" "&amp;IF(AND(E8=$S$11,F8=$U$6),A8,"")&amp;" "&amp;IF(AND(E9=$S$11,F9=$U$6),A9,"")&amp;" "&amp;IF(AND(E10=$S$11,F10=$U$6),A10,"")&amp;" "&amp;IF(AND(E11=$S$11,F11=$U$6),A11,"")&amp;" "&amp;IF(AND(E12=$S$11,F12=$U$6),A12,"")&amp;" "&amp;IF(AND(E13=$S$11,F13=$U$6),A13,"")&amp;" "&amp;IF(AND(E14=$S$11,F14=$U$6),A14,"")&amp;" "&amp;IF(AND(E15=$S$11,F15=$U$6),A15,"")&amp;" "&amp;IF(AND(E16=$S$11,F16=$U$6),A16,"")&amp;" "&amp;IF(AND(E17=$S$11,F17=$U$6),A17,"")&amp;" "&amp;IF(AND(E18=$S$11,F18=$U$6),A18,"")&amp;" "&amp;IF(AND(E19=$S$11,F19=$U$6),A19,"")&amp;" "&amp;IF(AND(E20=$S$11,F20=$U$6),A20,"")&amp;" "&amp;IF(AND(E21=$S$11,F21=$U$6),A21,"")&amp;" "&amp;IF(AND(E22=$S$11,F22=$U$6),A22,"")&amp;" "&amp;IF(AND(E23=$S$11,F23=$U$6),A23,"")&amp;" "&amp;IF(AND(E24=$S$11,F24=$U$6),A24,"")&amp;" "&amp;IF(AND(E25=$S$11,F25=$U$6),A25,"")&amp;" "&amp;IF(AND(E26=$S$11,F26=$U$6),A26,"")</f>
        <v xml:space="preserve">R1    R5               </v>
      </c>
      <c r="M11" s="106" t="str">
        <f>+IF(AND(E7=$S$11,F7=$V$6),A7,"")&amp;" "&amp;IF(AND(E8=$S$11,F8=$V$6),A8,"")&amp;" "&amp;IF(AND(E9=$S$11,F9=$V$6),A9,"")&amp;" "&amp;IF(AND(E10=$S$11,F10=$V$6),A10,"")&amp;" "&amp;IF(AND(E11=$S$11,F11=$V$6),A11,"")&amp;" "&amp;IF(AND(E12=$S$11,F12=$V$6),A12,"")&amp;" "&amp;IF(AND(E13=$S$11,F13=$V$6),A13,"")&amp;" "&amp;IF(AND(E14=$S$11,F14=$V$6),A14,"")&amp;" "&amp;IF(AND(E15=$S$11,F15=$V$6),A15,"")&amp;" "&amp;IF(AND(E16=$S$11,F16=$V$6),A16,"")&amp;" "&amp;IF(AND(E17=$S$11,F17=$V$6),A17,"")&amp;" "&amp;IF(AND(E18=$S$11,F18=$V$6),A18,"")&amp;" "&amp;IF(AND(E19=$S$11,F19=$V$6),A19,"")&amp;" "&amp;IF(AND(E20=$S$11,F20=$V$6),A20,"")&amp;" "&amp;IF(AND(E21=$S$11,F21=$V$6),A21,"")&amp;" "&amp;IF(AND(E22=$S$11,F22=$V$6),A22,"")&amp;" "&amp;IF(AND(E23=$S$11,F23=$V$6),A23,"")&amp;" "&amp;IF(AND(E24=$S$11,F24=$V$6),A24,"")&amp;" "&amp;IF(AND(E25=$S$11,F25=$V$6),A25,"")&amp;" "&amp;IF(AND(E26=$S$11,F26=$V$6),A26,"")</f>
        <v xml:space="preserve"> R2                  </v>
      </c>
      <c r="N11" s="107" t="str">
        <f>+IF(AND(E7=$S$11,F7=$W$6),A7,"")&amp;" "&amp;IF(AND(E8=$S$11,F8=$W$6),A8,"")&amp;" "&amp;IF(AND(E9=$S$11,F9=$W$6),A9,"")&amp;" "&amp;IF(AND(E10=$S$11,F10=$W$6),A10,"")&amp;" "&amp;IF(AND(E11=$S$11,F11=$W$6),A11,"")&amp;" "&amp;IF(AND(E12=$S$11,F12=$W$6),A12,"")&amp;" "&amp;IF(AND(E13=$S$11,F13=$W$6),A13,"")&amp;" "&amp;IF(AND(E14=$S$11,F14=$W$6),A14,"")&amp;" "&amp;IF(AND(E15=$S$11,F15=$W$6),A15,"")&amp;" "&amp;IF(AND(E16=$S$11,F16=$W$6),A16,"")&amp;" "&amp;IF(AND(E17=$S$11,F17=$W$6),A17,"")&amp;" "&amp;IF(AND(E18=$S$11,F18=$W$6),A18,"")&amp;" "&amp;IF(AND(E19=$S$11,F19=$W$6),A19,"")&amp;" "&amp;IF(AND(E20=$S$11,F20=$W$6),A20,"")&amp;" "&amp;IF(AND(E21=$S$11,F21=$W$6),A21,"")&amp;" "&amp;IF(AND(E22=$S$11,F22=$W$6),A22,"")&amp;" "&amp;IF(AND(E23=$S$11,F23=$W$6),A23,"")&amp;" "&amp;IF(AND(E24=$S$11,F24=$W$6),A24,"")&amp;" "&amp;IF(AND(E25=$S$11,F25=$W$6),A25,"")&amp;" "&amp;IF(AND(E26=$S$11,F26=$W$6),A26,"")</f>
        <v xml:space="preserve">                   </v>
      </c>
      <c r="O11" s="108" t="str">
        <f>+IF(AND(E7=$S$11,F7=$X$6),A7,"")&amp;" "&amp;IF(AND(E8=$S$11,F8=$X$6),A8,"")&amp;" "&amp;IF(AND(E9=$S$11,F9=$X$6),A9,"")&amp;" "&amp;IF(AND(E10=$S$11,F10=$X$6),A10,"")&amp;" "&amp;IF(AND(E11=$S$11,F11=$X$6),A11,"")&amp;" "&amp;IF(AND(E12=$S$11,F12=$X$6),A12,"")&amp;" "&amp;IF(AND(E13=$S$11,F13=$X$6),A13,"")&amp;" "&amp;IF(AND(E14=$S$11,F14=$X$6),A14,"")&amp;" "&amp;IF(AND(E15=$S$11,F15=$X$6),A15,"")&amp;" "&amp;IF(AND(E16=$S$11,F16=$X$6),A16,"")&amp;" "&amp;IF(AND(E17=$S$11,F17=$X$6),A17,"")&amp;" "&amp;IF(AND(E18=$S$11,F18=$X$6),A18,"")&amp;" "&amp;IF(AND(E19=$S$11,F19=$X$6),A19,"")&amp;" "&amp;IF(AND(E20=$S$11,F20=$X$6),A20,"")&amp;" "&amp;IF(AND(E21=$S$11,F21=$X$6),A21,"")&amp;" "&amp;IF(AND(E22=$S$11,F22=$X$6),A22,"")&amp;" "&amp;IF(AND(E23=$S$11,F23=$X$6),A23,"")&amp;" "&amp;IF(AND(E24=$S$11,F24=$X$6),A24,"")&amp;" "&amp;IF(AND(E25=$S$11,F25=$X$6),A25,"")&amp;" "&amp;IF(AND(E26=$S$11,F26=$X$6),A26,"")</f>
        <v xml:space="preserve">                   </v>
      </c>
      <c r="P11" s="94"/>
      <c r="Q11" s="466"/>
      <c r="R11" s="109">
        <v>0.2</v>
      </c>
      <c r="S11" s="110" t="s">
        <v>52</v>
      </c>
      <c r="T11" s="105" t="s">
        <v>83</v>
      </c>
      <c r="U11" s="105" t="s">
        <v>83</v>
      </c>
      <c r="V11" s="106" t="s">
        <v>5</v>
      </c>
      <c r="W11" s="107" t="s">
        <v>82</v>
      </c>
      <c r="X11" s="108" t="s">
        <v>81</v>
      </c>
      <c r="AA11" s="81"/>
      <c r="AB11" s="81"/>
      <c r="AC11" s="90"/>
      <c r="AD11" s="100"/>
      <c r="AE11" s="101"/>
      <c r="AF11" s="98"/>
      <c r="AG11" s="98"/>
      <c r="AH11" s="98"/>
      <c r="AI11" s="111"/>
      <c r="AJ11" s="98"/>
      <c r="AK11" s="90"/>
      <c r="AL11" s="90"/>
    </row>
    <row r="12" spans="1:38" ht="77.25" customHeight="1" x14ac:dyDescent="0.2">
      <c r="A12" s="91" t="str">
        <f>'2 CONTEXTO E IDENTIFICACIÓN'!A11</f>
        <v>R6</v>
      </c>
      <c r="B12" s="92" t="str">
        <f>+'2 CONTEXTO E IDENTIFICACIÓN'!E11</f>
        <v xml:space="preserve">  </v>
      </c>
      <c r="C12" s="121" t="str">
        <f>+'5 VALORACIÓN DEL CONTROL'!S29</f>
        <v/>
      </c>
      <c r="D12" s="93" t="str">
        <f>+'5 VALORACIÓN DEL CONTROL'!T29</f>
        <v/>
      </c>
      <c r="E12" s="93" t="str">
        <f t="shared" si="0"/>
        <v/>
      </c>
      <c r="F12" s="93" t="str">
        <f t="shared" si="1"/>
        <v/>
      </c>
      <c r="G12" s="323" t="str">
        <f t="shared" si="2"/>
        <v/>
      </c>
      <c r="H12" s="94"/>
      <c r="I12" s="94"/>
      <c r="J12" s="94"/>
      <c r="K12" s="94"/>
      <c r="L12" s="94"/>
      <c r="M12" s="94"/>
      <c r="N12" s="94"/>
      <c r="O12" s="94"/>
      <c r="P12" s="94"/>
      <c r="AA12" s="81"/>
      <c r="AB12" s="81"/>
      <c r="AC12" s="90"/>
      <c r="AD12" s="100"/>
      <c r="AE12" s="101"/>
      <c r="AF12" s="98"/>
      <c r="AG12" s="98"/>
      <c r="AH12" s="98"/>
      <c r="AI12" s="98"/>
      <c r="AJ12" s="98"/>
      <c r="AK12" s="90"/>
      <c r="AL12" s="90"/>
    </row>
    <row r="13" spans="1:38" ht="74.25" customHeight="1" x14ac:dyDescent="0.2">
      <c r="A13" s="91" t="str">
        <f>'2 CONTEXTO E IDENTIFICACIÓN'!A12</f>
        <v>R7</v>
      </c>
      <c r="B13" s="92" t="str">
        <f>+'2 CONTEXTO E IDENTIFICACIÓN'!E12</f>
        <v xml:space="preserve">  </v>
      </c>
      <c r="C13" s="121" t="str">
        <f>+'5 VALORACIÓN DEL CONTROL'!S33</f>
        <v/>
      </c>
      <c r="D13" s="93" t="str">
        <f>+'5 VALORACIÓN DEL CONTROL'!T33</f>
        <v/>
      </c>
      <c r="E13" s="93" t="str">
        <f t="shared" si="0"/>
        <v/>
      </c>
      <c r="F13" s="93" t="str">
        <f t="shared" si="1"/>
        <v/>
      </c>
      <c r="G13" s="323" t="str">
        <f t="shared" si="2"/>
        <v/>
      </c>
      <c r="H13" s="94"/>
      <c r="I13" s="94"/>
      <c r="J13" s="94"/>
      <c r="K13" s="94"/>
      <c r="L13" s="94"/>
      <c r="M13" s="94"/>
      <c r="N13" s="94"/>
      <c r="O13" s="94"/>
      <c r="P13" s="94"/>
      <c r="T13" s="83" t="s">
        <v>85</v>
      </c>
      <c r="V13" s="81"/>
      <c r="W13" s="81"/>
      <c r="X13" s="81"/>
      <c r="Y13" s="81"/>
      <c r="Z13" s="81"/>
      <c r="AA13" s="81"/>
      <c r="AB13" s="81"/>
      <c r="AC13" s="90"/>
      <c r="AD13" s="100"/>
      <c r="AE13" s="90"/>
      <c r="AF13" s="101"/>
      <c r="AG13" s="101"/>
      <c r="AH13" s="101"/>
      <c r="AI13" s="101"/>
      <c r="AJ13" s="101"/>
      <c r="AK13" s="90"/>
      <c r="AL13" s="90"/>
    </row>
    <row r="14" spans="1:38" ht="30.95" customHeight="1" x14ac:dyDescent="0.2">
      <c r="A14" s="91" t="str">
        <f>'2 CONTEXTO E IDENTIFICACIÓN'!A13</f>
        <v>R8</v>
      </c>
      <c r="B14" s="92" t="str">
        <f>+'2 CONTEXTO E IDENTIFICACIÓN'!E13</f>
        <v xml:space="preserve">  </v>
      </c>
      <c r="C14" s="121" t="str">
        <f>+'5 VALORACIÓN DEL CONTROL'!S37</f>
        <v/>
      </c>
      <c r="D14" s="93" t="str">
        <f>+'5 VALORACIÓN DEL CONTROL'!T37</f>
        <v/>
      </c>
      <c r="E14" s="122" t="str">
        <f t="shared" si="0"/>
        <v/>
      </c>
      <c r="F14" s="122" t="str">
        <f t="shared" si="1"/>
        <v/>
      </c>
      <c r="G14" s="92" t="str">
        <f t="shared" si="2"/>
        <v/>
      </c>
      <c r="H14" s="94"/>
      <c r="I14" s="94"/>
      <c r="J14" s="94"/>
      <c r="K14" s="94"/>
      <c r="L14" s="94"/>
      <c r="M14" s="94"/>
      <c r="N14" s="94"/>
      <c r="O14" s="94"/>
      <c r="P14" s="94"/>
      <c r="T14" s="112" t="s">
        <v>81</v>
      </c>
      <c r="V14" s="81"/>
      <c r="W14" s="81"/>
      <c r="X14" s="81"/>
      <c r="Y14" s="81"/>
      <c r="Z14" s="81"/>
      <c r="AA14" s="81"/>
      <c r="AB14" s="81"/>
      <c r="AC14" s="90"/>
      <c r="AD14" s="90"/>
      <c r="AE14" s="90"/>
      <c r="AF14" s="98"/>
      <c r="AG14" s="98"/>
      <c r="AH14" s="98"/>
      <c r="AI14" s="98"/>
      <c r="AJ14" s="98"/>
      <c r="AK14" s="90"/>
      <c r="AL14" s="90"/>
    </row>
    <row r="15" spans="1:38" ht="30.95" customHeight="1" x14ac:dyDescent="0.2">
      <c r="A15" s="91" t="str">
        <f>'2 CONTEXTO E IDENTIFICACIÓN'!A14</f>
        <v>R9</v>
      </c>
      <c r="B15" s="92" t="str">
        <f>+'2 CONTEXTO E IDENTIFICACIÓN'!E14</f>
        <v xml:space="preserve">  </v>
      </c>
      <c r="C15" s="121" t="str">
        <f>+'5 VALORACIÓN DEL CONTROL'!S41</f>
        <v/>
      </c>
      <c r="D15" s="93" t="str">
        <f>+'5 VALORACIÓN DEL CONTROL'!T41</f>
        <v/>
      </c>
      <c r="E15" s="122" t="str">
        <f t="shared" si="0"/>
        <v/>
      </c>
      <c r="F15" s="122" t="str">
        <f t="shared" si="1"/>
        <v/>
      </c>
      <c r="G15" s="92" t="str">
        <f t="shared" si="2"/>
        <v/>
      </c>
      <c r="H15" s="94"/>
      <c r="I15" s="94"/>
      <c r="J15" s="94"/>
      <c r="K15" s="94"/>
      <c r="L15" s="94"/>
      <c r="M15" s="94"/>
      <c r="N15" s="94"/>
      <c r="O15" s="94"/>
      <c r="P15" s="94"/>
      <c r="T15" s="95" t="s">
        <v>82</v>
      </c>
      <c r="U15" s="81"/>
      <c r="V15" s="81"/>
      <c r="W15" s="81"/>
      <c r="X15" s="81"/>
      <c r="Y15" s="81"/>
      <c r="Z15" s="81"/>
      <c r="AA15" s="81"/>
      <c r="AB15" s="81"/>
      <c r="AC15" s="90"/>
      <c r="AD15" s="90"/>
      <c r="AE15" s="90"/>
      <c r="AF15" s="98"/>
      <c r="AG15" s="98"/>
      <c r="AH15" s="98"/>
      <c r="AI15" s="98"/>
      <c r="AJ15" s="98"/>
      <c r="AK15" s="90"/>
      <c r="AL15" s="90"/>
    </row>
    <row r="16" spans="1:38" ht="30.95" customHeight="1" x14ac:dyDescent="0.2">
      <c r="A16" s="91" t="str">
        <f>'2 CONTEXTO E IDENTIFICACIÓN'!A15</f>
        <v>R10</v>
      </c>
      <c r="B16" s="92" t="str">
        <f>+'2 CONTEXTO E IDENTIFICACIÓN'!E15</f>
        <v xml:space="preserve">  </v>
      </c>
      <c r="C16" s="121" t="str">
        <f>+'5 VALORACIÓN DEL CONTROL'!S45</f>
        <v/>
      </c>
      <c r="D16" s="93" t="str">
        <f>+'5 VALORACIÓN DEL CONTROL'!T45</f>
        <v/>
      </c>
      <c r="E16" s="122" t="str">
        <f t="shared" si="0"/>
        <v/>
      </c>
      <c r="F16" s="122" t="str">
        <f t="shared" si="1"/>
        <v/>
      </c>
      <c r="G16" s="92" t="str">
        <f t="shared" si="2"/>
        <v/>
      </c>
      <c r="H16" s="94"/>
      <c r="I16" s="94"/>
      <c r="J16" s="94"/>
      <c r="K16" s="94"/>
      <c r="L16" s="94"/>
      <c r="M16" s="94"/>
      <c r="N16" s="94"/>
      <c r="O16" s="94"/>
      <c r="P16" s="94"/>
      <c r="S16" s="113"/>
      <c r="T16" s="99" t="s">
        <v>5</v>
      </c>
      <c r="U16" s="113"/>
      <c r="V16" s="113"/>
      <c r="W16" s="113"/>
      <c r="X16" s="113"/>
      <c r="Y16" s="113"/>
      <c r="Z16" s="113"/>
      <c r="AA16" s="113"/>
      <c r="AB16" s="113"/>
      <c r="AC16" s="90"/>
      <c r="AD16" s="90"/>
      <c r="AE16" s="114"/>
      <c r="AF16" s="114"/>
      <c r="AG16" s="114"/>
      <c r="AH16" s="114"/>
      <c r="AI16" s="114"/>
      <c r="AJ16" s="114"/>
      <c r="AK16" s="90"/>
      <c r="AL16" s="90"/>
    </row>
    <row r="17" spans="1:38" ht="30.95" customHeight="1" x14ac:dyDescent="0.2">
      <c r="A17" s="91" t="str">
        <f>'2 CONTEXTO E IDENTIFICACIÓN'!A16</f>
        <v>R11</v>
      </c>
      <c r="B17" s="92" t="str">
        <f>+'2 CONTEXTO E IDENTIFICACIÓN'!E16</f>
        <v xml:space="preserve">  </v>
      </c>
      <c r="C17" s="121" t="str">
        <f>+'5 VALORACIÓN DEL CONTROL'!S49</f>
        <v/>
      </c>
      <c r="D17" s="93" t="str">
        <f>+'5 VALORACIÓN DEL CONTROL'!T49</f>
        <v/>
      </c>
      <c r="E17" s="122" t="str">
        <f t="shared" si="0"/>
        <v/>
      </c>
      <c r="F17" s="122" t="str">
        <f t="shared" si="1"/>
        <v/>
      </c>
      <c r="G17" s="92" t="str">
        <f t="shared" si="2"/>
        <v/>
      </c>
      <c r="H17" s="94"/>
      <c r="I17" s="94"/>
      <c r="J17" s="94"/>
      <c r="K17" s="94"/>
      <c r="L17" s="94"/>
      <c r="M17" s="94"/>
      <c r="N17" s="94"/>
      <c r="O17" s="94"/>
      <c r="P17" s="94"/>
      <c r="S17" s="113"/>
      <c r="T17" s="103" t="s">
        <v>83</v>
      </c>
      <c r="AA17" s="113"/>
      <c r="AB17" s="113"/>
      <c r="AC17" s="90"/>
      <c r="AD17" s="90"/>
      <c r="AE17" s="90"/>
      <c r="AF17" s="98"/>
      <c r="AG17" s="98"/>
      <c r="AH17" s="98"/>
      <c r="AI17" s="98"/>
      <c r="AJ17" s="98"/>
      <c r="AK17" s="90"/>
      <c r="AL17" s="90"/>
    </row>
    <row r="18" spans="1:38" ht="30.95" customHeight="1" x14ac:dyDescent="0.2">
      <c r="A18" s="91" t="str">
        <f>'2 CONTEXTO E IDENTIFICACIÓN'!A17</f>
        <v>R12</v>
      </c>
      <c r="B18" s="92" t="str">
        <f>+'2 CONTEXTO E IDENTIFICACIÓN'!E17</f>
        <v xml:space="preserve">  </v>
      </c>
      <c r="C18" s="121" t="str">
        <f>+'5 VALORACIÓN DEL CONTROL'!S53</f>
        <v/>
      </c>
      <c r="D18" s="93" t="str">
        <f>+'5 VALORACIÓN DEL CONTROL'!T53</f>
        <v/>
      </c>
      <c r="E18" s="122" t="str">
        <f t="shared" si="0"/>
        <v/>
      </c>
      <c r="F18" s="122" t="str">
        <f t="shared" si="1"/>
        <v/>
      </c>
      <c r="G18" s="92" t="str">
        <f t="shared" si="2"/>
        <v/>
      </c>
      <c r="H18" s="94"/>
      <c r="I18" s="94"/>
      <c r="J18" s="94"/>
      <c r="K18" s="94"/>
      <c r="L18" s="94"/>
      <c r="M18" s="94"/>
      <c r="N18" s="94"/>
      <c r="O18" s="94"/>
      <c r="P18" s="94"/>
      <c r="Q18" s="115"/>
      <c r="R18" s="115"/>
      <c r="S18" s="113"/>
      <c r="AA18" s="113"/>
      <c r="AB18" s="113"/>
      <c r="AC18" s="90"/>
      <c r="AD18" s="90"/>
      <c r="AE18" s="90"/>
      <c r="AF18" s="98"/>
      <c r="AG18" s="98"/>
      <c r="AH18" s="98"/>
      <c r="AI18" s="98"/>
      <c r="AJ18" s="98"/>
      <c r="AK18" s="90"/>
      <c r="AL18" s="90"/>
    </row>
    <row r="19" spans="1:38" ht="30.95" customHeight="1" x14ac:dyDescent="0.2">
      <c r="A19" s="91" t="str">
        <f>'2 CONTEXTO E IDENTIFICACIÓN'!A18</f>
        <v>R13</v>
      </c>
      <c r="B19" s="92" t="str">
        <f>+'2 CONTEXTO E IDENTIFICACIÓN'!E18</f>
        <v xml:space="preserve">  </v>
      </c>
      <c r="C19" s="121" t="str">
        <f>+'5 VALORACIÓN DEL CONTROL'!S57</f>
        <v/>
      </c>
      <c r="D19" s="93" t="str">
        <f>+'5 VALORACIÓN DEL CONTROL'!T57</f>
        <v/>
      </c>
      <c r="E19" s="122" t="str">
        <f t="shared" si="0"/>
        <v/>
      </c>
      <c r="F19" s="122" t="str">
        <f t="shared" si="1"/>
        <v/>
      </c>
      <c r="G19" s="92" t="str">
        <f t="shared" si="2"/>
        <v/>
      </c>
      <c r="H19" s="94"/>
      <c r="I19" s="94"/>
      <c r="J19" s="94"/>
      <c r="K19" s="94"/>
      <c r="L19" s="94"/>
      <c r="M19" s="94"/>
      <c r="N19" s="94"/>
      <c r="O19" s="94"/>
      <c r="P19" s="94"/>
      <c r="Q19" s="115"/>
      <c r="R19" s="115"/>
      <c r="S19" s="116"/>
      <c r="AA19" s="113"/>
      <c r="AB19" s="113"/>
      <c r="AC19" s="90"/>
      <c r="AD19" s="111"/>
      <c r="AE19" s="111"/>
      <c r="AF19" s="111"/>
      <c r="AG19" s="111"/>
      <c r="AH19" s="111"/>
      <c r="AI19" s="111"/>
      <c r="AJ19" s="98"/>
      <c r="AK19" s="90"/>
      <c r="AL19" s="90"/>
    </row>
    <row r="20" spans="1:38" ht="30.95" customHeight="1" x14ac:dyDescent="0.2">
      <c r="A20" s="91" t="str">
        <f>'2 CONTEXTO E IDENTIFICACIÓN'!A19</f>
        <v>R14</v>
      </c>
      <c r="B20" s="92" t="str">
        <f>+'2 CONTEXTO E IDENTIFICACIÓN'!E19</f>
        <v xml:space="preserve">  </v>
      </c>
      <c r="C20" s="121" t="str">
        <f>+'5 VALORACIÓN DEL CONTROL'!S61</f>
        <v/>
      </c>
      <c r="D20" s="93" t="str">
        <f>+'5 VALORACIÓN DEL CONTROL'!T61</f>
        <v/>
      </c>
      <c r="E20" s="122" t="str">
        <f t="shared" si="0"/>
        <v/>
      </c>
      <c r="F20" s="122" t="str">
        <f t="shared" si="1"/>
        <v/>
      </c>
      <c r="G20" s="92" t="str">
        <f t="shared" si="2"/>
        <v/>
      </c>
      <c r="H20" s="94"/>
      <c r="I20" s="94"/>
      <c r="J20" s="94"/>
      <c r="K20" s="94"/>
      <c r="L20" s="94"/>
      <c r="M20" s="94"/>
      <c r="N20" s="94"/>
      <c r="O20" s="94"/>
      <c r="P20" s="94"/>
      <c r="Q20" s="115"/>
      <c r="R20" s="115"/>
      <c r="AC20" s="90"/>
      <c r="AD20" s="117"/>
      <c r="AE20" s="117"/>
      <c r="AF20" s="117"/>
      <c r="AG20" s="117"/>
      <c r="AH20" s="117"/>
      <c r="AI20" s="117"/>
      <c r="AJ20" s="98"/>
      <c r="AK20" s="90"/>
      <c r="AL20" s="90"/>
    </row>
    <row r="21" spans="1:38" ht="30.95" customHeight="1" x14ac:dyDescent="0.2">
      <c r="A21" s="91" t="str">
        <f>'2 CONTEXTO E IDENTIFICACIÓN'!A20</f>
        <v>R15</v>
      </c>
      <c r="B21" s="92" t="str">
        <f>+'2 CONTEXTO E IDENTIFICACIÓN'!E20</f>
        <v xml:space="preserve">  </v>
      </c>
      <c r="C21" s="121" t="str">
        <f>+'5 VALORACIÓN DEL CONTROL'!S65</f>
        <v/>
      </c>
      <c r="D21" s="93" t="str">
        <f>+'5 VALORACIÓN DEL CONTROL'!T65</f>
        <v/>
      </c>
      <c r="E21" s="122" t="str">
        <f t="shared" si="0"/>
        <v/>
      </c>
      <c r="F21" s="122" t="str">
        <f t="shared" si="1"/>
        <v/>
      </c>
      <c r="G21" s="92" t="str">
        <f t="shared" si="2"/>
        <v/>
      </c>
      <c r="H21" s="94"/>
      <c r="I21" s="94"/>
      <c r="J21" s="94"/>
      <c r="K21" s="94"/>
      <c r="L21" s="94"/>
      <c r="M21" s="94"/>
      <c r="N21" s="94"/>
      <c r="O21" s="94"/>
      <c r="P21" s="94"/>
      <c r="Q21" s="115"/>
      <c r="R21" s="115"/>
      <c r="AC21" s="90"/>
      <c r="AD21" s="111"/>
      <c r="AE21" s="111"/>
      <c r="AF21" s="111"/>
      <c r="AG21" s="111"/>
      <c r="AH21" s="111"/>
      <c r="AI21" s="111"/>
      <c r="AJ21" s="98"/>
      <c r="AK21" s="90"/>
      <c r="AL21" s="90"/>
    </row>
    <row r="22" spans="1:38" ht="30.95" customHeight="1" x14ac:dyDescent="0.2">
      <c r="A22" s="91" t="str">
        <f>'2 CONTEXTO E IDENTIFICACIÓN'!A21</f>
        <v>R16</v>
      </c>
      <c r="B22" s="92" t="str">
        <f>+'2 CONTEXTO E IDENTIFICACIÓN'!E21</f>
        <v xml:space="preserve">  </v>
      </c>
      <c r="C22" s="121" t="str">
        <f>+'5 VALORACIÓN DEL CONTROL'!S69</f>
        <v/>
      </c>
      <c r="D22" s="93" t="str">
        <f>+'5 VALORACIÓN DEL CONTROL'!T69</f>
        <v/>
      </c>
      <c r="E22" s="122" t="str">
        <f t="shared" si="0"/>
        <v/>
      </c>
      <c r="F22" s="122" t="str">
        <f t="shared" si="1"/>
        <v/>
      </c>
      <c r="G22" s="92" t="str">
        <f t="shared" si="2"/>
        <v/>
      </c>
      <c r="H22" s="94"/>
      <c r="I22" s="94"/>
      <c r="J22" s="94"/>
      <c r="K22" s="94"/>
      <c r="L22" s="94"/>
      <c r="M22" s="94"/>
      <c r="N22" s="94"/>
      <c r="O22" s="94"/>
      <c r="P22" s="94"/>
      <c r="AC22" s="90"/>
      <c r="AD22" s="111"/>
      <c r="AE22" s="111"/>
      <c r="AF22" s="111"/>
      <c r="AG22" s="111"/>
      <c r="AH22" s="111"/>
      <c r="AI22" s="111"/>
      <c r="AJ22" s="98"/>
      <c r="AK22" s="90"/>
      <c r="AL22" s="90"/>
    </row>
    <row r="23" spans="1:38" ht="30.95" customHeight="1" x14ac:dyDescent="0.25">
      <c r="A23" s="91" t="str">
        <f>'2 CONTEXTO E IDENTIFICACIÓN'!A22</f>
        <v>R17</v>
      </c>
      <c r="B23" s="92" t="str">
        <f>+'2 CONTEXTO E IDENTIFICACIÓN'!E22</f>
        <v xml:space="preserve">  </v>
      </c>
      <c r="C23" s="121" t="str">
        <f>+'5 VALORACIÓN DEL CONTROL'!S73</f>
        <v/>
      </c>
      <c r="D23" s="93" t="str">
        <f>+'5 VALORACIÓN DEL CONTROL'!T73</f>
        <v/>
      </c>
      <c r="E23" s="122" t="str">
        <f t="shared" si="0"/>
        <v/>
      </c>
      <c r="F23" s="122" t="str">
        <f t="shared" si="1"/>
        <v/>
      </c>
      <c r="G23" s="92" t="str">
        <f t="shared" si="2"/>
        <v/>
      </c>
      <c r="H23" s="94"/>
      <c r="I23" s="94"/>
      <c r="J23" s="94"/>
      <c r="K23" s="94"/>
      <c r="L23" s="94"/>
      <c r="M23" s="94"/>
      <c r="N23" s="94"/>
      <c r="O23" s="94"/>
      <c r="P23" s="94"/>
    </row>
    <row r="24" spans="1:38" ht="30.95" customHeight="1" x14ac:dyDescent="0.25">
      <c r="A24" s="91" t="str">
        <f>'2 CONTEXTO E IDENTIFICACIÓN'!A23</f>
        <v>R18</v>
      </c>
      <c r="B24" s="92" t="str">
        <f>+'2 CONTEXTO E IDENTIFICACIÓN'!E23</f>
        <v xml:space="preserve">  </v>
      </c>
      <c r="C24" s="121" t="str">
        <f>+'5 VALORACIÓN DEL CONTROL'!S77</f>
        <v/>
      </c>
      <c r="D24" s="93" t="str">
        <f>+'5 VALORACIÓN DEL CONTROL'!T77</f>
        <v/>
      </c>
      <c r="E24" s="122" t="str">
        <f t="shared" si="0"/>
        <v/>
      </c>
      <c r="F24" s="122" t="str">
        <f t="shared" si="1"/>
        <v/>
      </c>
      <c r="G24" s="92" t="str">
        <f t="shared" si="2"/>
        <v/>
      </c>
      <c r="H24" s="94"/>
      <c r="I24" s="94"/>
      <c r="J24" s="94"/>
      <c r="K24" s="94"/>
      <c r="L24" s="94"/>
      <c r="M24" s="94"/>
      <c r="N24" s="94"/>
      <c r="O24" s="94"/>
      <c r="P24" s="94"/>
    </row>
    <row r="25" spans="1:38" ht="30.95" customHeight="1" x14ac:dyDescent="0.25">
      <c r="A25" s="91" t="str">
        <f>'2 CONTEXTO E IDENTIFICACIÓN'!A24</f>
        <v>R19</v>
      </c>
      <c r="B25" s="92" t="str">
        <f>+'2 CONTEXTO E IDENTIFICACIÓN'!E24</f>
        <v xml:space="preserve">  </v>
      </c>
      <c r="C25" s="121" t="str">
        <f>+'5 VALORACIÓN DEL CONTROL'!S81</f>
        <v/>
      </c>
      <c r="D25" s="93" t="str">
        <f>+'5 VALORACIÓN DEL CONTROL'!T81</f>
        <v/>
      </c>
      <c r="E25" s="122" t="str">
        <f t="shared" si="0"/>
        <v/>
      </c>
      <c r="F25" s="122" t="str">
        <f t="shared" si="1"/>
        <v/>
      </c>
      <c r="G25" s="92" t="str">
        <f t="shared" si="2"/>
        <v/>
      </c>
      <c r="H25" s="94"/>
      <c r="I25" s="94"/>
      <c r="J25" s="94"/>
      <c r="K25" s="94"/>
      <c r="L25" s="94"/>
      <c r="M25" s="94"/>
      <c r="N25" s="94"/>
      <c r="O25" s="94"/>
      <c r="P25" s="94"/>
    </row>
    <row r="26" spans="1:38" ht="30.95" customHeight="1" x14ac:dyDescent="0.25">
      <c r="A26" s="91" t="str">
        <f>'2 CONTEXTO E IDENTIFICACIÓN'!A25</f>
        <v>R20</v>
      </c>
      <c r="B26" s="92" t="str">
        <f>+'2 CONTEXTO E IDENTIFICACIÓN'!E25</f>
        <v xml:space="preserve">  </v>
      </c>
      <c r="C26" s="121" t="str">
        <f>+'5 VALORACIÓN DEL CONTROL'!S85</f>
        <v/>
      </c>
      <c r="D26" s="93" t="str">
        <f>+'5 VALORACIÓN DEL CONTROL'!T85</f>
        <v/>
      </c>
      <c r="E26" s="122" t="str">
        <f t="shared" si="0"/>
        <v/>
      </c>
      <c r="F26" s="122" t="str">
        <f t="shared" si="1"/>
        <v/>
      </c>
      <c r="G26" s="92" t="str">
        <f t="shared" si="2"/>
        <v/>
      </c>
      <c r="H26" s="94"/>
      <c r="I26" s="94"/>
      <c r="J26" s="94"/>
      <c r="K26" s="94"/>
      <c r="L26" s="94"/>
      <c r="M26" s="94"/>
      <c r="N26" s="94"/>
      <c r="O26" s="94"/>
      <c r="P26" s="94"/>
    </row>
    <row r="27" spans="1:38" ht="14.45" customHeight="1" x14ac:dyDescent="0.25">
      <c r="B27" s="77"/>
      <c r="D27" s="77"/>
      <c r="G27" s="77"/>
      <c r="H27" s="77"/>
      <c r="I27" s="77"/>
      <c r="J27" s="77"/>
      <c r="K27" s="77"/>
      <c r="L27" s="77"/>
      <c r="M27" s="77"/>
      <c r="N27" s="77"/>
      <c r="O27" s="77"/>
      <c r="P27" s="77"/>
      <c r="AA27" s="82"/>
      <c r="AB27" s="82"/>
      <c r="AC27" s="82"/>
      <c r="AD27" s="82"/>
      <c r="AE27" s="82"/>
      <c r="AF27" s="77"/>
      <c r="AG27" s="77"/>
      <c r="AH27" s="77"/>
      <c r="AI27" s="77"/>
      <c r="AJ27" s="77"/>
    </row>
    <row r="28" spans="1:38" ht="39" customHeight="1" x14ac:dyDescent="0.25">
      <c r="B28" s="77"/>
      <c r="D28" s="77"/>
      <c r="G28" s="77"/>
      <c r="H28" s="77"/>
      <c r="I28" s="77"/>
      <c r="J28" s="77"/>
      <c r="K28" s="77"/>
      <c r="L28" s="77"/>
      <c r="M28" s="77"/>
      <c r="N28" s="77"/>
      <c r="O28" s="77"/>
      <c r="P28" s="77"/>
      <c r="AA28" s="82"/>
      <c r="AB28" s="82"/>
      <c r="AC28" s="82"/>
      <c r="AD28" s="82"/>
      <c r="AE28" s="82"/>
      <c r="AF28" s="77"/>
      <c r="AG28" s="77"/>
      <c r="AH28" s="77"/>
      <c r="AI28" s="77"/>
      <c r="AJ28" s="77"/>
    </row>
    <row r="29" spans="1:38" ht="19.5" customHeight="1" x14ac:dyDescent="0.25">
      <c r="B29" s="77"/>
      <c r="D29" s="77"/>
      <c r="G29" s="77"/>
      <c r="H29" s="77"/>
      <c r="I29" s="77"/>
      <c r="J29" s="77"/>
      <c r="K29" s="77"/>
      <c r="L29" s="77"/>
      <c r="M29" s="77"/>
      <c r="N29" s="77"/>
      <c r="O29" s="77"/>
      <c r="P29" s="77"/>
      <c r="AA29" s="82"/>
      <c r="AB29" s="82"/>
      <c r="AC29" s="82"/>
      <c r="AD29" s="82"/>
      <c r="AE29" s="82"/>
      <c r="AF29" s="77"/>
      <c r="AG29" s="77"/>
      <c r="AH29" s="77"/>
      <c r="AI29" s="77"/>
      <c r="AJ29" s="77"/>
    </row>
    <row r="30" spans="1:38" ht="19.5" customHeight="1" x14ac:dyDescent="0.25">
      <c r="B30" s="77"/>
      <c r="D30" s="77"/>
      <c r="G30" s="77"/>
      <c r="H30" s="77"/>
      <c r="I30" s="77"/>
      <c r="J30" s="77"/>
      <c r="K30" s="77"/>
      <c r="L30" s="77"/>
      <c r="M30" s="77"/>
      <c r="N30" s="77"/>
      <c r="O30" s="77"/>
      <c r="P30" s="77"/>
      <c r="AA30" s="82"/>
      <c r="AB30" s="82"/>
      <c r="AC30" s="82"/>
      <c r="AD30" s="82"/>
      <c r="AE30" s="82"/>
      <c r="AF30" s="77"/>
      <c r="AG30" s="77"/>
      <c r="AH30" s="77"/>
      <c r="AI30" s="77"/>
      <c r="AJ30" s="77"/>
    </row>
    <row r="31" spans="1:38" ht="19.5" customHeight="1" x14ac:dyDescent="0.25">
      <c r="B31" s="77"/>
      <c r="D31" s="77"/>
      <c r="G31" s="77"/>
      <c r="H31" s="77"/>
      <c r="I31" s="77"/>
      <c r="J31" s="77"/>
      <c r="K31" s="77"/>
      <c r="L31" s="77"/>
      <c r="M31" s="77"/>
      <c r="N31" s="77"/>
      <c r="O31" s="77"/>
      <c r="P31" s="77"/>
      <c r="AA31" s="82"/>
      <c r="AB31" s="82"/>
      <c r="AC31" s="82"/>
      <c r="AD31" s="82"/>
      <c r="AE31" s="82"/>
      <c r="AF31" s="77"/>
      <c r="AG31" s="77"/>
      <c r="AH31" s="77"/>
      <c r="AI31" s="77"/>
      <c r="AJ31" s="77"/>
    </row>
    <row r="32" spans="1:38" ht="19.5" customHeight="1" x14ac:dyDescent="0.25">
      <c r="B32" s="77"/>
      <c r="D32" s="77"/>
      <c r="G32" s="77"/>
      <c r="H32" s="77"/>
      <c r="I32" s="77"/>
      <c r="J32" s="77"/>
      <c r="K32" s="77"/>
      <c r="L32" s="77"/>
      <c r="M32" s="77"/>
      <c r="N32" s="77"/>
      <c r="O32" s="77"/>
      <c r="P32" s="77"/>
      <c r="AA32" s="82"/>
      <c r="AB32" s="82"/>
      <c r="AC32" s="82"/>
      <c r="AD32" s="82"/>
      <c r="AE32" s="82"/>
      <c r="AF32" s="77"/>
      <c r="AG32" s="77"/>
      <c r="AH32" s="77"/>
      <c r="AI32" s="77"/>
      <c r="AJ32" s="77"/>
    </row>
    <row r="33" spans="3:31" s="77" customFormat="1" ht="19.5" customHeight="1" x14ac:dyDescent="0.25">
      <c r="C33" s="82"/>
      <c r="E33" s="123"/>
      <c r="F33" s="123"/>
      <c r="AA33" s="82"/>
      <c r="AB33" s="82"/>
      <c r="AC33" s="82"/>
      <c r="AD33" s="82"/>
      <c r="AE33" s="82"/>
    </row>
  </sheetData>
  <sheetProtection formatCells="0" formatColumns="0" formatRows="0" sort="0" autoFilter="0" pivotTables="0"/>
  <dataConsolidate/>
  <mergeCells count="8">
    <mergeCell ref="B2:D2"/>
    <mergeCell ref="B3:D3"/>
    <mergeCell ref="T4:X4"/>
    <mergeCell ref="E5:G5"/>
    <mergeCell ref="K5:O5"/>
    <mergeCell ref="I7:I11"/>
    <mergeCell ref="Q7:Q11"/>
    <mergeCell ref="I4:O4"/>
  </mergeCells>
  <conditionalFormatting sqref="D7:E26">
    <cfRule type="cellIs" dxfId="59" priority="1" operator="equal">
      <formula>$S$11</formula>
    </cfRule>
    <cfRule type="cellIs" dxfId="58" priority="2" operator="equal">
      <formula>$S$10</formula>
    </cfRule>
    <cfRule type="cellIs" dxfId="57" priority="3" operator="equal">
      <formula>$S$9</formula>
    </cfRule>
    <cfRule type="cellIs" dxfId="56" priority="4" operator="equal">
      <formula>$S$8</formula>
    </cfRule>
    <cfRule type="cellIs" dxfId="55" priority="5" operator="equal">
      <formula>$S$7</formula>
    </cfRule>
  </conditionalFormatting>
  <conditionalFormatting sqref="F7:F26">
    <cfRule type="cellIs" dxfId="54" priority="6" operator="equal">
      <formula>$T$6</formula>
    </cfRule>
    <cfRule type="cellIs" dxfId="53" priority="7" operator="equal">
      <formula>$U$6</formula>
    </cfRule>
    <cfRule type="cellIs" dxfId="52" priority="8" operator="equal">
      <formula>$V$6</formula>
    </cfRule>
    <cfRule type="cellIs" dxfId="51" priority="9" operator="equal">
      <formula>$W$6</formula>
    </cfRule>
    <cfRule type="cellIs" dxfId="50" priority="10" operator="equal">
      <formula>$X$6</formula>
    </cfRule>
  </conditionalFormatting>
  <conditionalFormatting sqref="G7:G26">
    <cfRule type="cellIs" dxfId="49" priority="16" operator="equal">
      <formula>$T$14</formula>
    </cfRule>
    <cfRule type="cellIs" dxfId="48" priority="17" operator="equal">
      <formula>$T$15</formula>
    </cfRule>
    <cfRule type="cellIs" dxfId="47" priority="18" operator="equal">
      <formula>$T$16</formula>
    </cfRule>
    <cfRule type="cellIs" dxfId="46" priority="19" operator="equal">
      <formula>$T$17</formula>
    </cfRule>
  </conditionalFormatting>
  <dataValidations disablePrompts="1" count="3">
    <dataValidation allowBlank="1" showInputMessage="1" showErrorMessage="1" prompt="Es la materialización del riesgo y las consecuencias de su aparición. Su escala es: 5 bajo impacto, 10 medio, 20 alto impacto._x000a_" sqref="JD6:JJ6" xr:uid="{00000000-0002-0000-0500-000000000000}"/>
    <dataValidation allowBlank="1" showInputMessage="1" showErrorMessage="1" prompt="La probabilidad se encuentra determinada por una escala de 1 a 3, siendo 1 la menor probabilidad de ocurrencia del riesgo y 3 la mayor probabilidad de  ocurrencia." sqref="JC6" xr:uid="{00000000-0002-0000-0500-000001000000}"/>
    <dataValidation type="list" allowBlank="1" showInputMessage="1" showErrorMessage="1" sqref="JD7:JJ14" xr:uid="{00000000-0002-0000-0500-000002000000}">
      <formula1>#REF!</formula1>
    </dataValidation>
  </dataValidations>
  <printOptions horizontalCentered="1" verticalCentered="1"/>
  <pageMargins left="0.31496062992125984" right="0.27559055118110237" top="0.23622047244094491" bottom="0.15748031496062992" header="0" footer="0"/>
  <pageSetup paperSize="5" scale="65"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L33"/>
  <sheetViews>
    <sheetView showGridLines="0" zoomScale="70" zoomScaleNormal="70" workbookViewId="0">
      <selection sqref="A1:XFD2"/>
    </sheetView>
  </sheetViews>
  <sheetFormatPr baseColWidth="10" defaultColWidth="14.28515625" defaultRowHeight="12.75" x14ac:dyDescent="0.25"/>
  <cols>
    <col min="1" max="1" width="14.28515625" style="77" customWidth="1"/>
    <col min="2" max="2" width="17" style="82" customWidth="1"/>
    <col min="3" max="3" width="15.5703125" style="82" customWidth="1"/>
    <col min="4" max="4" width="14.7109375" style="82" customWidth="1"/>
    <col min="5" max="6" width="15.5703125" style="123" customWidth="1"/>
    <col min="7" max="7" width="15.5703125" style="82" customWidth="1"/>
    <col min="8" max="8" width="2.28515625" style="82" customWidth="1"/>
    <col min="9" max="9" width="15.7109375" style="82" customWidth="1"/>
    <col min="10" max="10" width="17.85546875" style="82" customWidth="1"/>
    <col min="11" max="15" width="12.42578125" style="82" customWidth="1"/>
    <col min="16" max="16" width="3.85546875" style="82" customWidth="1"/>
    <col min="17" max="17" width="4.85546875" style="77" hidden="1" customWidth="1"/>
    <col min="18" max="18" width="6.140625" style="77" hidden="1" customWidth="1"/>
    <col min="19" max="24" width="14" style="77" hidden="1" customWidth="1"/>
    <col min="25" max="29" width="11.42578125" style="77" customWidth="1"/>
    <col min="30" max="30" width="5.5703125" style="77" bestFit="1" customWidth="1"/>
    <col min="31" max="31" width="26.85546875" style="77" customWidth="1"/>
    <col min="32" max="36" width="22.85546875" style="82" customWidth="1"/>
    <col min="37" max="37" width="23.42578125" style="77" customWidth="1"/>
    <col min="38" max="265" width="11.42578125" style="77" customWidth="1"/>
    <col min="266" max="266" width="12.7109375" style="77" customWidth="1"/>
    <col min="267" max="267" width="47" style="77" customWidth="1"/>
    <col min="268" max="268" width="35" style="77" customWidth="1"/>
    <col min="269" max="16384" width="14.28515625" style="77"/>
  </cols>
  <sheetData>
    <row r="1" spans="1:38" s="67" customFormat="1" x14ac:dyDescent="0.2">
      <c r="A1" s="71"/>
      <c r="B1" s="69"/>
      <c r="C1" s="69"/>
      <c r="D1" s="69"/>
      <c r="E1" s="214"/>
      <c r="F1" s="214"/>
      <c r="G1" s="69"/>
      <c r="H1" s="69"/>
      <c r="N1" s="70"/>
      <c r="O1" s="70"/>
      <c r="P1" s="69"/>
      <c r="AF1" s="68"/>
      <c r="AG1" s="68"/>
      <c r="AH1" s="68"/>
      <c r="AI1" s="68"/>
      <c r="AJ1" s="68"/>
    </row>
    <row r="2" spans="1:38" s="67" customFormat="1" ht="17.45" customHeight="1" x14ac:dyDescent="0.2">
      <c r="A2" s="19" t="s">
        <v>150</v>
      </c>
      <c r="B2" s="334" t="str">
        <f>+IF('2 CONTEXTO E IDENTIFICACIÓN'!$B$2="","",'2 CONTEXTO E IDENTIFICACIÓN'!$B$2)</f>
        <v>GESTIÓN DE TALENTO HUMANO</v>
      </c>
      <c r="C2" s="334"/>
      <c r="D2" s="334"/>
      <c r="E2" s="66"/>
      <c r="F2" s="214"/>
      <c r="G2" s="69"/>
      <c r="H2" s="69"/>
      <c r="I2" s="215"/>
      <c r="J2" s="215"/>
      <c r="K2" s="216"/>
      <c r="L2" s="216"/>
      <c r="M2" s="216"/>
      <c r="N2" s="70"/>
      <c r="O2" s="70"/>
      <c r="P2" s="69"/>
      <c r="AF2" s="68"/>
      <c r="AG2" s="68"/>
      <c r="AH2" s="68"/>
      <c r="AI2" s="68"/>
      <c r="AJ2" s="68"/>
    </row>
    <row r="3" spans="1:38" s="67" customFormat="1" ht="15" thickBot="1" x14ac:dyDescent="0.25">
      <c r="D3" s="66"/>
      <c r="E3" s="66"/>
      <c r="F3" s="119"/>
      <c r="AF3" s="68"/>
      <c r="AG3" s="68"/>
      <c r="AH3" s="68"/>
      <c r="AI3" s="68"/>
      <c r="AJ3" s="68"/>
    </row>
    <row r="4" spans="1:38" s="67" customFormat="1" ht="13.5" thickBot="1" x14ac:dyDescent="0.25">
      <c r="A4" s="467" t="s">
        <v>20</v>
      </c>
      <c r="B4" s="468"/>
      <c r="C4" s="468"/>
      <c r="D4" s="468"/>
      <c r="E4" s="468"/>
      <c r="F4" s="468"/>
      <c r="G4" s="469"/>
      <c r="I4" s="467" t="s">
        <v>21</v>
      </c>
      <c r="J4" s="468"/>
      <c r="K4" s="468"/>
      <c r="L4" s="468"/>
      <c r="M4" s="468"/>
      <c r="N4" s="468"/>
      <c r="O4" s="469"/>
      <c r="R4" s="72"/>
      <c r="S4" s="73"/>
      <c r="T4" s="416" t="s">
        <v>84</v>
      </c>
      <c r="U4" s="416"/>
      <c r="V4" s="416"/>
      <c r="W4" s="416"/>
      <c r="X4" s="417"/>
      <c r="AF4" s="68"/>
      <c r="AG4" s="68"/>
      <c r="AH4" s="68"/>
      <c r="AI4" s="68"/>
      <c r="AJ4" s="68"/>
    </row>
    <row r="5" spans="1:38" x14ac:dyDescent="0.25">
      <c r="A5" s="75"/>
      <c r="B5" s="76"/>
      <c r="C5" s="416" t="s">
        <v>84</v>
      </c>
      <c r="D5" s="416"/>
      <c r="E5" s="416"/>
      <c r="F5" s="416"/>
      <c r="G5" s="417"/>
      <c r="H5" s="74"/>
      <c r="I5" s="75"/>
      <c r="J5" s="76"/>
      <c r="K5" s="416" t="s">
        <v>84</v>
      </c>
      <c r="L5" s="416"/>
      <c r="M5" s="416"/>
      <c r="N5" s="416"/>
      <c r="O5" s="417"/>
      <c r="P5" s="74"/>
      <c r="R5" s="78"/>
      <c r="T5" s="79">
        <v>0.2</v>
      </c>
      <c r="U5" s="79">
        <v>0.4</v>
      </c>
      <c r="V5" s="79">
        <v>0.6</v>
      </c>
      <c r="W5" s="79">
        <v>0.8</v>
      </c>
      <c r="X5" s="80">
        <v>1</v>
      </c>
      <c r="Y5" s="81"/>
      <c r="Z5" s="81"/>
      <c r="AA5" s="81"/>
      <c r="AB5" s="81"/>
      <c r="AC5" s="81"/>
      <c r="AD5" s="81"/>
      <c r="AE5" s="81"/>
    </row>
    <row r="6" spans="1:38" x14ac:dyDescent="0.2">
      <c r="A6" s="78"/>
      <c r="B6" s="84"/>
      <c r="C6" s="85" t="s">
        <v>62</v>
      </c>
      <c r="D6" s="85" t="s">
        <v>7</v>
      </c>
      <c r="E6" s="85" t="s">
        <v>5</v>
      </c>
      <c r="F6" s="85" t="s">
        <v>6</v>
      </c>
      <c r="G6" s="86" t="s">
        <v>70</v>
      </c>
      <c r="H6" s="74"/>
      <c r="I6" s="78"/>
      <c r="J6" s="84"/>
      <c r="K6" s="85" t="s">
        <v>62</v>
      </c>
      <c r="L6" s="85" t="s">
        <v>7</v>
      </c>
      <c r="M6" s="85" t="s">
        <v>5</v>
      </c>
      <c r="N6" s="85" t="s">
        <v>6</v>
      </c>
      <c r="O6" s="86" t="s">
        <v>70</v>
      </c>
      <c r="P6" s="74"/>
      <c r="R6" s="78"/>
      <c r="S6" s="87"/>
      <c r="T6" s="88" t="s">
        <v>62</v>
      </c>
      <c r="U6" s="88" t="s">
        <v>7</v>
      </c>
      <c r="V6" s="88" t="s">
        <v>5</v>
      </c>
      <c r="W6" s="88" t="s">
        <v>6</v>
      </c>
      <c r="X6" s="89" t="s">
        <v>70</v>
      </c>
      <c r="AA6" s="81"/>
      <c r="AB6" s="81"/>
      <c r="AC6" s="90"/>
      <c r="AD6" s="90"/>
      <c r="AE6" s="90"/>
      <c r="AF6" s="90"/>
      <c r="AG6" s="90"/>
      <c r="AH6" s="90"/>
      <c r="AI6" s="90"/>
      <c r="AJ6" s="90"/>
      <c r="AK6" s="90"/>
      <c r="AL6" s="90"/>
    </row>
    <row r="7" spans="1:38" ht="55.5" customHeight="1" x14ac:dyDescent="0.2">
      <c r="A7" s="421" t="s">
        <v>51</v>
      </c>
      <c r="B7" s="85" t="s">
        <v>59</v>
      </c>
      <c r="C7" s="95" t="str">
        <f>+'4 MAPA CALOR INHERENTE'!I7</f>
        <v xml:space="preserve">                   </v>
      </c>
      <c r="D7" s="95" t="str">
        <f>+'4 MAPA CALOR INHERENTE'!J7</f>
        <v xml:space="preserve">                   </v>
      </c>
      <c r="E7" s="95" t="str">
        <f>+'4 MAPA CALOR INHERENTE'!K7</f>
        <v xml:space="preserve">                   </v>
      </c>
      <c r="F7" s="95" t="str">
        <f>+'4 MAPA CALOR INHERENTE'!L7</f>
        <v xml:space="preserve">                   </v>
      </c>
      <c r="G7" s="96" t="str">
        <f>+'4 MAPA CALOR INHERENTE'!M7</f>
        <v xml:space="preserve">                   </v>
      </c>
      <c r="H7" s="94"/>
      <c r="I7" s="421" t="s">
        <v>51</v>
      </c>
      <c r="J7" s="85" t="s">
        <v>59</v>
      </c>
      <c r="K7" s="95" t="str">
        <f>+'6 MAPA CALOR RESIDUAL'!K7</f>
        <v xml:space="preserve">                   </v>
      </c>
      <c r="L7" s="95" t="str">
        <f>+'6 MAPA CALOR RESIDUAL'!L7</f>
        <v xml:space="preserve">                   </v>
      </c>
      <c r="M7" s="95" t="str">
        <f>+'6 MAPA CALOR RESIDUAL'!M7</f>
        <v xml:space="preserve">                   </v>
      </c>
      <c r="N7" s="95" t="str">
        <f>+'6 MAPA CALOR RESIDUAL'!N7</f>
        <v xml:space="preserve">                   </v>
      </c>
      <c r="O7" s="96" t="str">
        <f>+'6 MAPA CALOR RESIDUAL'!O7</f>
        <v xml:space="preserve">                   </v>
      </c>
      <c r="P7" s="94"/>
      <c r="Q7" s="466" t="s">
        <v>51</v>
      </c>
      <c r="R7" s="97">
        <v>1</v>
      </c>
      <c r="S7" s="88" t="s">
        <v>59</v>
      </c>
      <c r="T7" s="95" t="s">
        <v>82</v>
      </c>
      <c r="U7" s="95" t="s">
        <v>82</v>
      </c>
      <c r="V7" s="95" t="s">
        <v>82</v>
      </c>
      <c r="W7" s="95" t="s">
        <v>82</v>
      </c>
      <c r="X7" s="96" t="s">
        <v>81</v>
      </c>
      <c r="AA7" s="81"/>
      <c r="AB7" s="81"/>
      <c r="AC7" s="90"/>
      <c r="AD7" s="90"/>
      <c r="AE7" s="90"/>
      <c r="AF7" s="98"/>
      <c r="AG7" s="98"/>
      <c r="AH7" s="98"/>
      <c r="AI7" s="98"/>
      <c r="AJ7" s="98"/>
      <c r="AK7" s="90"/>
      <c r="AL7" s="90"/>
    </row>
    <row r="8" spans="1:38" ht="55.5" customHeight="1" x14ac:dyDescent="0.2">
      <c r="A8" s="421"/>
      <c r="B8" s="85" t="s">
        <v>58</v>
      </c>
      <c r="C8" s="99" t="str">
        <f>+'4 MAPA CALOR INHERENTE'!I8</f>
        <v xml:space="preserve">                   </v>
      </c>
      <c r="D8" s="99" t="str">
        <f>+'4 MAPA CALOR INHERENTE'!J8</f>
        <v xml:space="preserve">                   </v>
      </c>
      <c r="E8" s="95" t="str">
        <f>+'4 MAPA CALOR INHERENTE'!K8</f>
        <v xml:space="preserve">                   </v>
      </c>
      <c r="F8" s="95" t="str">
        <f>+'4 MAPA CALOR INHERENTE'!L8</f>
        <v xml:space="preserve">                   </v>
      </c>
      <c r="G8" s="96" t="str">
        <f>+'4 MAPA CALOR INHERENTE'!M8</f>
        <v xml:space="preserve">                   </v>
      </c>
      <c r="H8" s="94"/>
      <c r="I8" s="421"/>
      <c r="J8" s="85" t="s">
        <v>58</v>
      </c>
      <c r="K8" s="99" t="str">
        <f>+'6 MAPA CALOR RESIDUAL'!K8</f>
        <v xml:space="preserve">                   </v>
      </c>
      <c r="L8" s="99" t="str">
        <f>+'6 MAPA CALOR RESIDUAL'!L8</f>
        <v xml:space="preserve">                   </v>
      </c>
      <c r="M8" s="95" t="str">
        <f>+'6 MAPA CALOR RESIDUAL'!M8</f>
        <v xml:space="preserve">                   </v>
      </c>
      <c r="N8" s="95" t="str">
        <f>+'6 MAPA CALOR RESIDUAL'!N8</f>
        <v xml:space="preserve">                   </v>
      </c>
      <c r="O8" s="96" t="str">
        <f>+'6 MAPA CALOR RESIDUAL'!O8</f>
        <v xml:space="preserve">                   </v>
      </c>
      <c r="P8" s="94"/>
      <c r="Q8" s="466"/>
      <c r="R8" s="97">
        <v>0.8</v>
      </c>
      <c r="S8" s="88" t="s">
        <v>58</v>
      </c>
      <c r="T8" s="99" t="s">
        <v>5</v>
      </c>
      <c r="U8" s="99" t="s">
        <v>5</v>
      </c>
      <c r="V8" s="95" t="s">
        <v>82</v>
      </c>
      <c r="W8" s="95" t="s">
        <v>82</v>
      </c>
      <c r="X8" s="96" t="s">
        <v>81</v>
      </c>
      <c r="AA8" s="81"/>
      <c r="AB8" s="81"/>
      <c r="AC8" s="90"/>
      <c r="AD8" s="100"/>
      <c r="AE8" s="101"/>
      <c r="AF8" s="98"/>
      <c r="AG8" s="98"/>
      <c r="AH8" s="98"/>
      <c r="AI8" s="98"/>
      <c r="AJ8" s="98"/>
      <c r="AK8" s="90"/>
      <c r="AL8" s="90"/>
    </row>
    <row r="9" spans="1:38" ht="55.5" customHeight="1" x14ac:dyDescent="0.2">
      <c r="A9" s="421"/>
      <c r="B9" s="85" t="s">
        <v>56</v>
      </c>
      <c r="C9" s="99" t="str">
        <f>+'4 MAPA CALOR INHERENTE'!I9</f>
        <v xml:space="preserve">                   </v>
      </c>
      <c r="D9" s="99" t="str">
        <f>+'4 MAPA CALOR INHERENTE'!J9</f>
        <v xml:space="preserve">                   </v>
      </c>
      <c r="E9" s="99" t="str">
        <f>+'4 MAPA CALOR INHERENTE'!K9</f>
        <v xml:space="preserve">  R3                 </v>
      </c>
      <c r="F9" s="95" t="str">
        <f>+'4 MAPA CALOR INHERENTE'!L9</f>
        <v xml:space="preserve">                   </v>
      </c>
      <c r="G9" s="96" t="str">
        <f>+'4 MAPA CALOR INHERENTE'!M9</f>
        <v xml:space="preserve">   R4                </v>
      </c>
      <c r="H9" s="94"/>
      <c r="I9" s="421"/>
      <c r="J9" s="85" t="s">
        <v>56</v>
      </c>
      <c r="K9" s="99" t="str">
        <f>+'6 MAPA CALOR RESIDUAL'!K9</f>
        <v xml:space="preserve">                   </v>
      </c>
      <c r="L9" s="99" t="str">
        <f>+'6 MAPA CALOR RESIDUAL'!L9</f>
        <v xml:space="preserve">                   </v>
      </c>
      <c r="M9" s="99" t="str">
        <f>+'6 MAPA CALOR RESIDUAL'!M9</f>
        <v xml:space="preserve">                   </v>
      </c>
      <c r="N9" s="95" t="str">
        <f>+'6 MAPA CALOR RESIDUAL'!N9</f>
        <v xml:space="preserve">                   </v>
      </c>
      <c r="O9" s="96" t="str">
        <f>+'6 MAPA CALOR RESIDUAL'!O9</f>
        <v xml:space="preserve">                   </v>
      </c>
      <c r="P9" s="94"/>
      <c r="Q9" s="466"/>
      <c r="R9" s="97">
        <v>0.6</v>
      </c>
      <c r="S9" s="88" t="s">
        <v>56</v>
      </c>
      <c r="T9" s="99" t="s">
        <v>5</v>
      </c>
      <c r="U9" s="99" t="s">
        <v>5</v>
      </c>
      <c r="V9" s="99" t="s">
        <v>5</v>
      </c>
      <c r="W9" s="95" t="s">
        <v>82</v>
      </c>
      <c r="X9" s="96" t="s">
        <v>81</v>
      </c>
      <c r="AA9" s="81"/>
      <c r="AB9" s="81"/>
      <c r="AC9" s="90"/>
      <c r="AD9" s="100"/>
      <c r="AE9" s="101"/>
      <c r="AF9" s="98"/>
      <c r="AG9" s="98"/>
      <c r="AH9" s="98"/>
      <c r="AI9" s="98"/>
      <c r="AJ9" s="102"/>
      <c r="AK9" s="90"/>
      <c r="AL9" s="90"/>
    </row>
    <row r="10" spans="1:38" ht="55.5" customHeight="1" x14ac:dyDescent="0.2">
      <c r="A10" s="421"/>
      <c r="B10" s="85" t="s">
        <v>54</v>
      </c>
      <c r="C10" s="103" t="str">
        <f>+'4 MAPA CALOR INHERENTE'!I10</f>
        <v xml:space="preserve">                   </v>
      </c>
      <c r="D10" s="99" t="str">
        <f>+'4 MAPA CALOR INHERENTE'!J10</f>
        <v xml:space="preserve">R1    R5               </v>
      </c>
      <c r="E10" s="99" t="str">
        <f>+'4 MAPA CALOR INHERENTE'!K10</f>
        <v xml:space="preserve">                   </v>
      </c>
      <c r="F10" s="95" t="str">
        <f>+'4 MAPA CALOR INHERENTE'!L10</f>
        <v xml:space="preserve">                   </v>
      </c>
      <c r="G10" s="96" t="str">
        <f>+'4 MAPA CALOR INHERENTE'!M10</f>
        <v xml:space="preserve">                   </v>
      </c>
      <c r="H10" s="94"/>
      <c r="I10" s="421"/>
      <c r="J10" s="85" t="s">
        <v>54</v>
      </c>
      <c r="K10" s="103" t="str">
        <f>+'6 MAPA CALOR RESIDUAL'!K10</f>
        <v xml:space="preserve">                   </v>
      </c>
      <c r="L10" s="99" t="str">
        <f>+'6 MAPA CALOR RESIDUAL'!L10</f>
        <v xml:space="preserve">                   </v>
      </c>
      <c r="M10" s="99" t="str">
        <f>+'6 MAPA CALOR RESIDUAL'!M10</f>
        <v xml:space="preserve">  R3                 </v>
      </c>
      <c r="N10" s="95" t="str">
        <f>+'6 MAPA CALOR RESIDUAL'!N10</f>
        <v xml:space="preserve">                   </v>
      </c>
      <c r="O10" s="96" t="str">
        <f>+'6 MAPA CALOR RESIDUAL'!O10</f>
        <v xml:space="preserve">   R4                </v>
      </c>
      <c r="P10" s="94"/>
      <c r="Q10" s="466"/>
      <c r="R10" s="97">
        <v>0.4</v>
      </c>
      <c r="S10" s="88" t="s">
        <v>54</v>
      </c>
      <c r="T10" s="103" t="s">
        <v>83</v>
      </c>
      <c r="U10" s="99" t="s">
        <v>5</v>
      </c>
      <c r="V10" s="99" t="s">
        <v>5</v>
      </c>
      <c r="W10" s="95" t="s">
        <v>82</v>
      </c>
      <c r="X10" s="96" t="s">
        <v>81</v>
      </c>
      <c r="AA10" s="81"/>
      <c r="AB10" s="81"/>
      <c r="AC10" s="90"/>
      <c r="AD10" s="100"/>
      <c r="AE10" s="101"/>
      <c r="AF10" s="98"/>
      <c r="AG10" s="98"/>
      <c r="AH10" s="98"/>
      <c r="AI10" s="102"/>
      <c r="AJ10" s="98"/>
      <c r="AK10" s="90"/>
      <c r="AL10" s="90"/>
    </row>
    <row r="11" spans="1:38" ht="55.5" customHeight="1" thickBot="1" x14ac:dyDescent="0.25">
      <c r="A11" s="422"/>
      <c r="B11" s="104" t="s">
        <v>52</v>
      </c>
      <c r="C11" s="105" t="str">
        <f>+'4 MAPA CALOR INHERENTE'!I11</f>
        <v xml:space="preserve">                   </v>
      </c>
      <c r="D11" s="105" t="str">
        <f>+'4 MAPA CALOR INHERENTE'!J11</f>
        <v xml:space="preserve">                   </v>
      </c>
      <c r="E11" s="106" t="str">
        <f>+'4 MAPA CALOR INHERENTE'!K11</f>
        <v xml:space="preserve"> R2                  </v>
      </c>
      <c r="F11" s="107" t="str">
        <f>+'4 MAPA CALOR INHERENTE'!L11</f>
        <v xml:space="preserve">                   </v>
      </c>
      <c r="G11" s="108" t="str">
        <f>+'4 MAPA CALOR INHERENTE'!M11</f>
        <v xml:space="preserve">                   </v>
      </c>
      <c r="H11" s="94"/>
      <c r="I11" s="422"/>
      <c r="J11" s="104" t="s">
        <v>52</v>
      </c>
      <c r="K11" s="105" t="str">
        <f>+'6 MAPA CALOR RESIDUAL'!K11</f>
        <v xml:space="preserve">                   </v>
      </c>
      <c r="L11" s="105" t="str">
        <f>+'6 MAPA CALOR RESIDUAL'!L11</f>
        <v xml:space="preserve">R1    R5               </v>
      </c>
      <c r="M11" s="106" t="str">
        <f>+'6 MAPA CALOR RESIDUAL'!M11</f>
        <v xml:space="preserve"> R2                  </v>
      </c>
      <c r="N11" s="107" t="str">
        <f>+'6 MAPA CALOR RESIDUAL'!N11</f>
        <v xml:space="preserve">                   </v>
      </c>
      <c r="O11" s="108" t="str">
        <f>+'6 MAPA CALOR RESIDUAL'!O11</f>
        <v xml:space="preserve">                   </v>
      </c>
      <c r="P11" s="94"/>
      <c r="Q11" s="466"/>
      <c r="R11" s="109">
        <v>0.2</v>
      </c>
      <c r="S11" s="110" t="s">
        <v>52</v>
      </c>
      <c r="T11" s="105" t="s">
        <v>83</v>
      </c>
      <c r="U11" s="105" t="s">
        <v>83</v>
      </c>
      <c r="V11" s="106" t="s">
        <v>5</v>
      </c>
      <c r="W11" s="107" t="s">
        <v>82</v>
      </c>
      <c r="X11" s="108" t="s">
        <v>81</v>
      </c>
      <c r="AA11" s="81"/>
      <c r="AB11" s="81"/>
      <c r="AC11" s="90"/>
      <c r="AD11" s="100"/>
      <c r="AE11" s="101"/>
      <c r="AF11" s="98"/>
      <c r="AG11" s="98"/>
      <c r="AH11" s="98"/>
      <c r="AI11" s="111"/>
      <c r="AJ11" s="98"/>
      <c r="AK11" s="90"/>
      <c r="AL11" s="90"/>
    </row>
    <row r="12" spans="1:38" x14ac:dyDescent="0.2">
      <c r="A12" s="82"/>
      <c r="B12" s="94"/>
      <c r="C12" s="188"/>
      <c r="D12" s="189"/>
      <c r="E12" s="190"/>
      <c r="F12" s="190"/>
      <c r="G12" s="94"/>
      <c r="H12" s="94"/>
      <c r="I12" s="94"/>
      <c r="J12" s="94"/>
      <c r="K12" s="94"/>
      <c r="L12" s="94"/>
      <c r="M12" s="94"/>
      <c r="N12" s="94"/>
      <c r="O12" s="94"/>
      <c r="P12" s="94"/>
      <c r="AA12" s="81"/>
      <c r="AB12" s="81"/>
      <c r="AC12" s="90"/>
      <c r="AD12" s="100"/>
      <c r="AE12" s="101"/>
      <c r="AF12" s="98"/>
      <c r="AG12" s="98"/>
      <c r="AH12" s="98"/>
      <c r="AI12" s="98"/>
      <c r="AJ12" s="98"/>
      <c r="AK12" s="90"/>
      <c r="AL12" s="90"/>
    </row>
    <row r="13" spans="1:38" ht="25.5" x14ac:dyDescent="0.2">
      <c r="A13" s="82"/>
      <c r="B13" s="94"/>
      <c r="C13" s="188"/>
      <c r="D13" s="189"/>
      <c r="E13" s="190"/>
      <c r="F13" s="190"/>
      <c r="G13" s="94"/>
      <c r="H13" s="94"/>
      <c r="I13" s="94"/>
      <c r="J13" s="94"/>
      <c r="K13" s="94"/>
      <c r="L13" s="94"/>
      <c r="M13" s="94"/>
      <c r="N13" s="94"/>
      <c r="O13" s="94"/>
      <c r="P13" s="94"/>
      <c r="T13" s="83" t="s">
        <v>85</v>
      </c>
      <c r="V13" s="81"/>
      <c r="W13" s="81"/>
      <c r="X13" s="81"/>
      <c r="Y13" s="81"/>
      <c r="Z13" s="81"/>
      <c r="AA13" s="81"/>
      <c r="AB13" s="81"/>
      <c r="AC13" s="90"/>
      <c r="AD13" s="100"/>
      <c r="AE13" s="90"/>
      <c r="AF13" s="101"/>
      <c r="AG13" s="101"/>
      <c r="AH13" s="101"/>
      <c r="AI13" s="101"/>
      <c r="AJ13" s="101"/>
      <c r="AK13" s="90"/>
      <c r="AL13" s="90"/>
    </row>
    <row r="14" spans="1:38" x14ac:dyDescent="0.2">
      <c r="A14" s="82"/>
      <c r="B14" s="94"/>
      <c r="C14" s="188"/>
      <c r="D14" s="189"/>
      <c r="E14" s="190"/>
      <c r="F14" s="190"/>
      <c r="G14" s="94"/>
      <c r="H14" s="94"/>
      <c r="I14" s="94"/>
      <c r="J14" s="94"/>
      <c r="K14" s="94"/>
      <c r="L14" s="94"/>
      <c r="M14" s="94"/>
      <c r="N14" s="94"/>
      <c r="O14" s="94"/>
      <c r="P14" s="94"/>
      <c r="T14" s="112" t="s">
        <v>81</v>
      </c>
      <c r="V14" s="81"/>
      <c r="W14" s="81"/>
      <c r="X14" s="81"/>
      <c r="Y14" s="81"/>
      <c r="Z14" s="81"/>
      <c r="AA14" s="81"/>
      <c r="AB14" s="81"/>
      <c r="AC14" s="90"/>
      <c r="AD14" s="90"/>
      <c r="AE14" s="90"/>
      <c r="AF14" s="98"/>
      <c r="AG14" s="98"/>
      <c r="AH14" s="98"/>
      <c r="AI14" s="98"/>
      <c r="AJ14" s="98"/>
      <c r="AK14" s="90"/>
      <c r="AL14" s="90"/>
    </row>
    <row r="15" spans="1:38" x14ac:dyDescent="0.2">
      <c r="A15" s="82"/>
      <c r="B15" s="94"/>
      <c r="C15" s="188"/>
      <c r="D15" s="189"/>
      <c r="E15" s="190"/>
      <c r="F15" s="190"/>
      <c r="G15" s="94"/>
      <c r="H15" s="94"/>
      <c r="I15" s="94"/>
      <c r="J15" s="94"/>
      <c r="K15" s="94"/>
      <c r="L15" s="94"/>
      <c r="M15" s="94"/>
      <c r="N15" s="94"/>
      <c r="O15" s="94"/>
      <c r="P15" s="94"/>
      <c r="T15" s="95" t="s">
        <v>82</v>
      </c>
      <c r="U15" s="81"/>
      <c r="V15" s="81"/>
      <c r="W15" s="81"/>
      <c r="X15" s="81"/>
      <c r="Y15" s="81"/>
      <c r="Z15" s="81"/>
      <c r="AA15" s="81"/>
      <c r="AB15" s="81"/>
      <c r="AC15" s="90"/>
      <c r="AD15" s="90"/>
      <c r="AE15" s="90"/>
      <c r="AF15" s="98"/>
      <c r="AG15" s="98"/>
      <c r="AH15" s="98"/>
      <c r="AI15" s="98"/>
      <c r="AJ15" s="98"/>
      <c r="AK15" s="90"/>
      <c r="AL15" s="90"/>
    </row>
    <row r="16" spans="1:38" x14ac:dyDescent="0.2">
      <c r="A16" s="82"/>
      <c r="B16" s="94"/>
      <c r="C16" s="188"/>
      <c r="D16" s="189"/>
      <c r="E16" s="190"/>
      <c r="F16" s="190"/>
      <c r="G16" s="94"/>
      <c r="H16" s="94"/>
      <c r="I16" s="94"/>
      <c r="J16" s="94"/>
      <c r="K16" s="94"/>
      <c r="L16" s="94"/>
      <c r="M16" s="94"/>
      <c r="N16" s="94"/>
      <c r="O16" s="94"/>
      <c r="P16" s="94"/>
      <c r="S16" s="113"/>
      <c r="T16" s="99" t="s">
        <v>5</v>
      </c>
      <c r="U16" s="113"/>
      <c r="V16" s="113"/>
      <c r="W16" s="113"/>
      <c r="X16" s="113"/>
      <c r="Y16" s="113"/>
      <c r="Z16" s="113"/>
      <c r="AA16" s="113"/>
      <c r="AB16" s="113"/>
      <c r="AC16" s="90"/>
      <c r="AD16" s="90"/>
      <c r="AE16" s="114"/>
      <c r="AF16" s="114"/>
      <c r="AG16" s="114"/>
      <c r="AH16" s="114"/>
      <c r="AI16" s="114"/>
      <c r="AJ16" s="114"/>
      <c r="AK16" s="90"/>
      <c r="AL16" s="90"/>
    </row>
    <row r="17" spans="1:38" x14ac:dyDescent="0.2">
      <c r="A17" s="82"/>
      <c r="B17" s="94"/>
      <c r="C17" s="188"/>
      <c r="D17" s="189"/>
      <c r="E17" s="190"/>
      <c r="F17" s="190"/>
      <c r="G17" s="94"/>
      <c r="H17" s="94"/>
      <c r="I17" s="94"/>
      <c r="J17" s="94"/>
      <c r="K17" s="94"/>
      <c r="L17" s="94"/>
      <c r="M17" s="94"/>
      <c r="N17" s="94"/>
      <c r="O17" s="94"/>
      <c r="P17" s="94"/>
      <c r="S17" s="113"/>
      <c r="T17" s="103" t="s">
        <v>83</v>
      </c>
      <c r="AA17" s="113"/>
      <c r="AB17" s="113"/>
      <c r="AC17" s="90"/>
      <c r="AD17" s="90"/>
      <c r="AE17" s="90"/>
      <c r="AF17" s="98"/>
      <c r="AG17" s="98"/>
      <c r="AH17" s="98"/>
      <c r="AI17" s="98"/>
      <c r="AJ17" s="98"/>
      <c r="AK17" s="90"/>
      <c r="AL17" s="90"/>
    </row>
    <row r="18" spans="1:38" x14ac:dyDescent="0.2">
      <c r="A18" s="82"/>
      <c r="B18" s="94"/>
      <c r="C18" s="188"/>
      <c r="D18" s="189"/>
      <c r="E18" s="190"/>
      <c r="F18" s="190"/>
      <c r="G18" s="94"/>
      <c r="H18" s="94"/>
      <c r="I18" s="94"/>
      <c r="J18" s="94"/>
      <c r="K18" s="94"/>
      <c r="L18" s="94"/>
      <c r="M18" s="94"/>
      <c r="N18" s="94"/>
      <c r="O18" s="94"/>
      <c r="P18" s="94"/>
      <c r="Q18" s="115"/>
      <c r="R18" s="115"/>
      <c r="S18" s="113"/>
      <c r="AA18" s="113"/>
      <c r="AB18" s="113"/>
      <c r="AC18" s="90"/>
      <c r="AD18" s="90"/>
      <c r="AE18" s="90"/>
      <c r="AF18" s="98"/>
      <c r="AG18" s="98"/>
      <c r="AH18" s="98"/>
      <c r="AI18" s="98"/>
      <c r="AJ18" s="98"/>
      <c r="AK18" s="90"/>
      <c r="AL18" s="90"/>
    </row>
    <row r="19" spans="1:38" x14ac:dyDescent="0.2">
      <c r="A19" s="82"/>
      <c r="B19" s="94"/>
      <c r="C19" s="188"/>
      <c r="D19" s="189"/>
      <c r="E19" s="190"/>
      <c r="F19" s="190"/>
      <c r="G19" s="94"/>
      <c r="H19" s="94"/>
      <c r="I19" s="94"/>
      <c r="J19" s="94"/>
      <c r="K19" s="94"/>
      <c r="L19" s="94"/>
      <c r="M19" s="94"/>
      <c r="N19" s="94"/>
      <c r="O19" s="94"/>
      <c r="P19" s="94"/>
      <c r="Q19" s="115"/>
      <c r="R19" s="115"/>
      <c r="S19" s="116"/>
      <c r="AA19" s="113"/>
      <c r="AB19" s="113"/>
      <c r="AC19" s="90"/>
      <c r="AD19" s="111"/>
      <c r="AE19" s="111"/>
      <c r="AF19" s="111"/>
      <c r="AG19" s="111"/>
      <c r="AH19" s="111"/>
      <c r="AI19" s="111"/>
      <c r="AJ19" s="98"/>
      <c r="AK19" s="90"/>
      <c r="AL19" s="90"/>
    </row>
    <row r="20" spans="1:38" x14ac:dyDescent="0.2">
      <c r="A20" s="82"/>
      <c r="B20" s="94"/>
      <c r="C20" s="188"/>
      <c r="D20" s="189"/>
      <c r="E20" s="190"/>
      <c r="F20" s="190"/>
      <c r="G20" s="94"/>
      <c r="H20" s="94"/>
      <c r="I20" s="94"/>
      <c r="J20" s="94"/>
      <c r="K20" s="94"/>
      <c r="L20" s="94"/>
      <c r="M20" s="94"/>
      <c r="N20" s="94"/>
      <c r="O20" s="94"/>
      <c r="P20" s="94"/>
      <c r="Q20" s="115"/>
      <c r="R20" s="115"/>
      <c r="AC20" s="90"/>
      <c r="AD20" s="117"/>
      <c r="AE20" s="117"/>
      <c r="AF20" s="117"/>
      <c r="AG20" s="117"/>
      <c r="AH20" s="117"/>
      <c r="AI20" s="117"/>
      <c r="AJ20" s="98"/>
      <c r="AK20" s="90"/>
      <c r="AL20" s="90"/>
    </row>
    <row r="21" spans="1:38" x14ac:dyDescent="0.2">
      <c r="A21" s="82"/>
      <c r="B21" s="94"/>
      <c r="C21" s="188"/>
      <c r="D21" s="189"/>
      <c r="E21" s="190"/>
      <c r="F21" s="190"/>
      <c r="G21" s="94"/>
      <c r="H21" s="94"/>
      <c r="I21" s="94"/>
      <c r="J21" s="94"/>
      <c r="K21" s="94"/>
      <c r="L21" s="94"/>
      <c r="M21" s="94"/>
      <c r="N21" s="94"/>
      <c r="O21" s="94"/>
      <c r="P21" s="94"/>
      <c r="Q21" s="115"/>
      <c r="R21" s="115"/>
      <c r="AC21" s="90"/>
      <c r="AD21" s="111"/>
      <c r="AE21" s="111"/>
      <c r="AF21" s="111"/>
      <c r="AG21" s="111"/>
      <c r="AH21" s="111"/>
      <c r="AI21" s="111"/>
      <c r="AJ21" s="98"/>
      <c r="AK21" s="90"/>
      <c r="AL21" s="90"/>
    </row>
    <row r="22" spans="1:38" x14ac:dyDescent="0.2">
      <c r="A22" s="82"/>
      <c r="B22" s="94"/>
      <c r="C22" s="188"/>
      <c r="D22" s="189"/>
      <c r="E22" s="190"/>
      <c r="F22" s="190"/>
      <c r="G22" s="94"/>
      <c r="H22" s="94"/>
      <c r="I22" s="94"/>
      <c r="J22" s="94"/>
      <c r="K22" s="94"/>
      <c r="L22" s="94"/>
      <c r="M22" s="94"/>
      <c r="N22" s="94"/>
      <c r="O22" s="94"/>
      <c r="P22" s="94"/>
      <c r="AC22" s="90"/>
      <c r="AD22" s="111"/>
      <c r="AE22" s="111"/>
      <c r="AF22" s="111"/>
      <c r="AG22" s="111"/>
      <c r="AH22" s="111"/>
      <c r="AI22" s="111"/>
      <c r="AJ22" s="98"/>
      <c r="AK22" s="90"/>
      <c r="AL22" s="90"/>
    </row>
    <row r="23" spans="1:38" x14ac:dyDescent="0.25">
      <c r="A23" s="82"/>
      <c r="B23" s="94"/>
      <c r="C23" s="188"/>
      <c r="D23" s="189"/>
      <c r="E23" s="190"/>
      <c r="F23" s="190"/>
      <c r="G23" s="94"/>
      <c r="H23" s="94"/>
      <c r="I23" s="94"/>
      <c r="J23" s="94"/>
      <c r="K23" s="94"/>
      <c r="L23" s="94"/>
      <c r="M23" s="94"/>
      <c r="N23" s="94"/>
      <c r="O23" s="94"/>
      <c r="P23" s="94"/>
    </row>
    <row r="24" spans="1:38" x14ac:dyDescent="0.25">
      <c r="A24" s="82"/>
      <c r="B24" s="94"/>
      <c r="C24" s="188"/>
      <c r="D24" s="189"/>
      <c r="E24" s="190"/>
      <c r="F24" s="190"/>
      <c r="G24" s="94"/>
      <c r="H24" s="94"/>
      <c r="I24" s="94"/>
      <c r="J24" s="94"/>
      <c r="K24" s="94"/>
      <c r="L24" s="94"/>
      <c r="M24" s="94"/>
      <c r="N24" s="94"/>
      <c r="O24" s="94"/>
      <c r="P24" s="94"/>
    </row>
    <row r="25" spans="1:38" x14ac:dyDescent="0.25">
      <c r="A25" s="82"/>
      <c r="B25" s="94"/>
      <c r="C25" s="188"/>
      <c r="D25" s="189"/>
      <c r="E25" s="190"/>
      <c r="F25" s="190"/>
      <c r="G25" s="94"/>
      <c r="H25" s="94"/>
      <c r="I25" s="94"/>
      <c r="J25" s="94"/>
      <c r="K25" s="94"/>
      <c r="L25" s="94"/>
      <c r="M25" s="94"/>
      <c r="N25" s="94"/>
      <c r="O25" s="94"/>
      <c r="P25" s="94"/>
    </row>
    <row r="26" spans="1:38" x14ac:dyDescent="0.25">
      <c r="A26" s="82"/>
      <c r="B26" s="94"/>
      <c r="C26" s="188"/>
      <c r="D26" s="189"/>
      <c r="E26" s="190"/>
      <c r="F26" s="190"/>
      <c r="G26" s="94"/>
      <c r="H26" s="94"/>
      <c r="I26" s="94"/>
      <c r="J26" s="94"/>
      <c r="K26" s="94"/>
      <c r="L26" s="94"/>
      <c r="M26" s="94"/>
      <c r="N26" s="94"/>
      <c r="O26" s="94"/>
      <c r="P26" s="94"/>
    </row>
    <row r="27" spans="1:38" ht="14.45" customHeight="1" x14ac:dyDescent="0.25">
      <c r="B27" s="77"/>
      <c r="D27" s="77"/>
      <c r="G27" s="77"/>
      <c r="H27" s="77"/>
      <c r="I27" s="77"/>
      <c r="J27" s="77"/>
      <c r="K27" s="77"/>
      <c r="L27" s="77"/>
      <c r="M27" s="77"/>
      <c r="N27" s="77"/>
      <c r="O27" s="77"/>
      <c r="P27" s="77"/>
      <c r="AA27" s="82"/>
      <c r="AB27" s="82"/>
      <c r="AC27" s="82"/>
      <c r="AD27" s="82"/>
      <c r="AE27" s="82"/>
      <c r="AF27" s="77"/>
      <c r="AG27" s="77"/>
      <c r="AH27" s="77"/>
      <c r="AI27" s="77"/>
      <c r="AJ27" s="77"/>
    </row>
    <row r="28" spans="1:38" ht="39" customHeight="1" x14ac:dyDescent="0.25">
      <c r="B28" s="77"/>
      <c r="D28" s="77"/>
      <c r="G28" s="77"/>
      <c r="H28" s="77"/>
      <c r="I28" s="77"/>
      <c r="J28" s="77"/>
      <c r="K28" s="77"/>
      <c r="L28" s="77"/>
      <c r="M28" s="77"/>
      <c r="N28" s="77"/>
      <c r="O28" s="77"/>
      <c r="P28" s="77"/>
      <c r="AA28" s="82"/>
      <c r="AB28" s="82"/>
      <c r="AC28" s="82"/>
      <c r="AD28" s="82"/>
      <c r="AE28" s="82"/>
      <c r="AF28" s="77"/>
      <c r="AG28" s="77"/>
      <c r="AH28" s="77"/>
      <c r="AI28" s="77"/>
      <c r="AJ28" s="77"/>
    </row>
    <row r="29" spans="1:38" ht="19.5" customHeight="1" x14ac:dyDescent="0.25">
      <c r="B29" s="77"/>
      <c r="D29" s="77"/>
      <c r="G29" s="77"/>
      <c r="H29" s="77"/>
      <c r="I29" s="77"/>
      <c r="J29" s="77"/>
      <c r="K29" s="77"/>
      <c r="L29" s="77"/>
      <c r="M29" s="77"/>
      <c r="N29" s="77"/>
      <c r="O29" s="77"/>
      <c r="P29" s="77"/>
      <c r="AA29" s="82"/>
      <c r="AB29" s="82"/>
      <c r="AC29" s="82"/>
      <c r="AD29" s="82"/>
      <c r="AE29" s="82"/>
      <c r="AF29" s="77"/>
      <c r="AG29" s="77"/>
      <c r="AH29" s="77"/>
      <c r="AI29" s="77"/>
      <c r="AJ29" s="77"/>
    </row>
    <row r="30" spans="1:38" ht="19.5" customHeight="1" x14ac:dyDescent="0.25">
      <c r="B30" s="77"/>
      <c r="D30" s="77"/>
      <c r="G30" s="77"/>
      <c r="H30" s="77"/>
      <c r="I30" s="77"/>
      <c r="J30" s="77"/>
      <c r="K30" s="77"/>
      <c r="L30" s="77"/>
      <c r="M30" s="77"/>
      <c r="N30" s="77"/>
      <c r="O30" s="77"/>
      <c r="P30" s="77"/>
      <c r="AA30" s="82"/>
      <c r="AB30" s="82"/>
      <c r="AC30" s="82"/>
      <c r="AD30" s="82"/>
      <c r="AE30" s="82"/>
      <c r="AF30" s="77"/>
      <c r="AG30" s="77"/>
      <c r="AH30" s="77"/>
      <c r="AI30" s="77"/>
      <c r="AJ30" s="77"/>
    </row>
    <row r="31" spans="1:38" ht="19.5" customHeight="1" x14ac:dyDescent="0.25">
      <c r="B31" s="77"/>
      <c r="D31" s="77"/>
      <c r="G31" s="77"/>
      <c r="H31" s="77"/>
      <c r="I31" s="77"/>
      <c r="J31" s="77"/>
      <c r="K31" s="77"/>
      <c r="L31" s="77"/>
      <c r="M31" s="77"/>
      <c r="N31" s="77"/>
      <c r="O31" s="77"/>
      <c r="P31" s="77"/>
      <c r="AA31" s="82"/>
      <c r="AB31" s="82"/>
      <c r="AC31" s="82"/>
      <c r="AD31" s="82"/>
      <c r="AE31" s="82"/>
      <c r="AF31" s="77"/>
      <c r="AG31" s="77"/>
      <c r="AH31" s="77"/>
      <c r="AI31" s="77"/>
      <c r="AJ31" s="77"/>
    </row>
    <row r="32" spans="1:38" ht="19.5" customHeight="1" x14ac:dyDescent="0.25">
      <c r="B32" s="77"/>
      <c r="D32" s="77"/>
      <c r="G32" s="77"/>
      <c r="H32" s="77"/>
      <c r="I32" s="77"/>
      <c r="J32" s="77"/>
      <c r="K32" s="77"/>
      <c r="L32" s="77"/>
      <c r="M32" s="77"/>
      <c r="N32" s="77"/>
      <c r="O32" s="77"/>
      <c r="P32" s="77"/>
      <c r="AA32" s="82"/>
      <c r="AB32" s="82"/>
      <c r="AC32" s="82"/>
      <c r="AD32" s="82"/>
      <c r="AE32" s="82"/>
      <c r="AF32" s="77"/>
      <c r="AG32" s="77"/>
      <c r="AH32" s="77"/>
      <c r="AI32" s="77"/>
      <c r="AJ32" s="77"/>
    </row>
    <row r="33" spans="3:31" s="77" customFormat="1" ht="19.5" customHeight="1" x14ac:dyDescent="0.25">
      <c r="C33" s="82"/>
      <c r="E33" s="123"/>
      <c r="F33" s="123"/>
      <c r="AA33" s="82"/>
      <c r="AB33" s="82"/>
      <c r="AC33" s="82"/>
      <c r="AD33" s="82"/>
      <c r="AE33" s="82"/>
    </row>
  </sheetData>
  <sheetProtection formatCells="0" formatColumns="0" formatRows="0" sort="0" autoFilter="0" pivotTables="0"/>
  <dataConsolidate/>
  <mergeCells count="9">
    <mergeCell ref="T4:X4"/>
    <mergeCell ref="K5:O5"/>
    <mergeCell ref="B2:D2"/>
    <mergeCell ref="I7:I11"/>
    <mergeCell ref="Q7:Q11"/>
    <mergeCell ref="A4:G4"/>
    <mergeCell ref="C5:G5"/>
    <mergeCell ref="A7:A11"/>
    <mergeCell ref="I4:O4"/>
  </mergeCells>
  <conditionalFormatting sqref="D12:E26">
    <cfRule type="cellIs" dxfId="45" priority="1" operator="equal">
      <formula>$S$11</formula>
    </cfRule>
    <cfRule type="cellIs" dxfId="44" priority="2" operator="equal">
      <formula>$S$10</formula>
    </cfRule>
    <cfRule type="cellIs" dxfId="43" priority="3" operator="equal">
      <formula>$S$9</formula>
    </cfRule>
    <cfRule type="cellIs" dxfId="42" priority="4" operator="equal">
      <formula>$S$8</formula>
    </cfRule>
    <cfRule type="cellIs" dxfId="41" priority="5" operator="equal">
      <formula>$S$7</formula>
    </cfRule>
  </conditionalFormatting>
  <conditionalFormatting sqref="F12:F26">
    <cfRule type="cellIs" dxfId="40" priority="6" operator="equal">
      <formula>$T$6</formula>
    </cfRule>
    <cfRule type="cellIs" dxfId="39" priority="7" operator="equal">
      <formula>$U$6</formula>
    </cfRule>
    <cfRule type="cellIs" dxfId="38" priority="8" operator="equal">
      <formula>$V$6</formula>
    </cfRule>
    <cfRule type="cellIs" dxfId="37" priority="9" operator="equal">
      <formula>$W$6</formula>
    </cfRule>
    <cfRule type="cellIs" dxfId="36" priority="10" operator="equal">
      <formula>$X$6</formula>
    </cfRule>
  </conditionalFormatting>
  <conditionalFormatting sqref="G12:G26">
    <cfRule type="cellIs" dxfId="35" priority="16" operator="equal">
      <formula>$T$14</formula>
    </cfRule>
    <cfRule type="cellIs" dxfId="34" priority="17" operator="equal">
      <formula>$T$15</formula>
    </cfRule>
    <cfRule type="cellIs" dxfId="33" priority="18" operator="equal">
      <formula>$T$16</formula>
    </cfRule>
    <cfRule type="cellIs" dxfId="32" priority="19" operator="equal">
      <formula>$T$17</formula>
    </cfRule>
  </conditionalFormatting>
  <dataValidations count="3">
    <dataValidation type="list" allowBlank="1" showInputMessage="1" showErrorMessage="1" sqref="JD7:JJ14" xr:uid="{00000000-0002-0000-0600-000000000000}">
      <formula1>#REF!</formula1>
    </dataValidation>
    <dataValidation allowBlank="1" showInputMessage="1" showErrorMessage="1" prompt="La probabilidad se encuentra determinada por una escala de 1 a 3, siendo 1 la menor probabilidad de ocurrencia del riesgo y 3 la mayor probabilidad de  ocurrencia." sqref="JC6" xr:uid="{00000000-0002-0000-0600-000001000000}"/>
    <dataValidation allowBlank="1" showInputMessage="1" showErrorMessage="1" prompt="Es la materialización del riesgo y las consecuencias de su aparición. Su escala es: 5 bajo impacto, 10 medio, 20 alto impacto._x000a_" sqref="JD6:JJ6" xr:uid="{00000000-0002-0000-0600-000002000000}"/>
  </dataValidations>
  <printOptions horizontalCentered="1" verticalCentered="1"/>
  <pageMargins left="0.23622047244094491" right="0.23622047244094491" top="0.74803149606299213" bottom="0.74803149606299213" header="0.31496062992125984" footer="0.31496062992125984"/>
  <pageSetup scale="65" orientation="landscape" r:id="rId1"/>
  <headerFooter alignWithMargins="0"/>
  <colBreaks count="1" manualBreakCount="1">
    <brk id="16"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FF00"/>
  </sheetPr>
  <dimension ref="A1:AX33"/>
  <sheetViews>
    <sheetView showGridLines="0" tabSelected="1" topLeftCell="J1" zoomScale="70" zoomScaleNormal="70" workbookViewId="0">
      <selection activeCell="U6" sqref="U6"/>
    </sheetView>
  </sheetViews>
  <sheetFormatPr baseColWidth="10" defaultColWidth="14.28515625" defaultRowHeight="12.75" x14ac:dyDescent="0.25"/>
  <cols>
    <col min="1" max="1" width="17.7109375" style="77" customWidth="1"/>
    <col min="2" max="2" width="25.140625" style="82" customWidth="1"/>
    <col min="3" max="3" width="16.5703125" style="82" customWidth="1"/>
    <col min="4" max="4" width="17.140625" style="82" customWidth="1"/>
    <col min="5" max="5" width="16.42578125" style="123" customWidth="1"/>
    <col min="6" max="6" width="17.42578125" style="123" customWidth="1"/>
    <col min="7" max="7" width="14.5703125" style="82" customWidth="1"/>
    <col min="8" max="8" width="15.42578125" style="82" customWidth="1"/>
    <col min="9" max="9" width="13" style="82" customWidth="1"/>
    <col min="10" max="10" width="19.28515625" style="123" customWidth="1"/>
    <col min="11" max="11" width="14.28515625" style="123" customWidth="1"/>
    <col min="12" max="12" width="16.5703125" style="82" customWidth="1"/>
    <col min="13" max="13" width="16.85546875" style="82" customWidth="1"/>
    <col min="14" max="14" width="15.5703125" style="82" customWidth="1"/>
    <col min="15" max="16" width="16.5703125" style="82" customWidth="1"/>
    <col min="17" max="17" width="75.5703125" style="82" customWidth="1"/>
    <col min="18" max="18" width="20.85546875" style="82" customWidth="1"/>
    <col min="19" max="19" width="13.7109375" style="128" customWidth="1"/>
    <col min="20" max="20" width="13.5703125" style="128" customWidth="1"/>
    <col min="21" max="23" width="56.7109375" style="82" customWidth="1"/>
    <col min="24" max="24" width="56.85546875" style="82" customWidth="1"/>
    <col min="25" max="25" width="35.85546875" style="82" customWidth="1"/>
    <col min="26" max="26" width="18" style="82" customWidth="1"/>
    <col min="27" max="28" width="15.42578125" style="82" customWidth="1"/>
    <col min="29" max="29" width="4.85546875" style="77" customWidth="1"/>
    <col min="30" max="30" width="5.42578125" style="77" bestFit="1" customWidth="1"/>
    <col min="31" max="32" width="14" style="77" customWidth="1"/>
    <col min="33" max="33" width="18.5703125" style="77" customWidth="1"/>
    <col min="34" max="34" width="19.5703125" style="77" customWidth="1"/>
    <col min="35" max="36" width="14" style="77" customWidth="1"/>
    <col min="37" max="41" width="11.42578125" style="77" customWidth="1"/>
    <col min="42" max="42" width="5.5703125" style="77" bestFit="1" customWidth="1"/>
    <col min="43" max="43" width="26.85546875" style="77" customWidth="1"/>
    <col min="44" max="48" width="22.85546875" style="82" customWidth="1"/>
    <col min="49" max="49" width="23.42578125" style="77" customWidth="1"/>
    <col min="50" max="277" width="11.42578125" style="77" customWidth="1"/>
    <col min="278" max="278" width="12.7109375" style="77" customWidth="1"/>
    <col min="279" max="279" width="47" style="77" customWidth="1"/>
    <col min="280" max="280" width="35" style="77" customWidth="1"/>
    <col min="281" max="16384" width="14.28515625" style="77"/>
  </cols>
  <sheetData>
    <row r="1" spans="1:50" s="67" customFormat="1" x14ac:dyDescent="0.2">
      <c r="A1" s="71"/>
      <c r="B1" s="69"/>
      <c r="C1" s="214"/>
      <c r="D1" s="214"/>
      <c r="E1" s="118"/>
      <c r="F1" s="118"/>
      <c r="G1" s="69"/>
      <c r="J1" s="118"/>
      <c r="K1" s="118"/>
      <c r="L1" s="69"/>
      <c r="N1" s="69"/>
      <c r="O1" s="69"/>
      <c r="P1" s="69"/>
      <c r="Q1" s="69"/>
      <c r="R1" s="69"/>
      <c r="S1" s="125"/>
      <c r="T1" s="125"/>
      <c r="U1" s="69"/>
      <c r="V1" s="69"/>
      <c r="W1" s="69"/>
      <c r="X1" s="69"/>
      <c r="Y1" s="69"/>
      <c r="Z1" s="69"/>
      <c r="AA1" s="69"/>
      <c r="AB1" s="69"/>
      <c r="AR1" s="68"/>
      <c r="AS1" s="68"/>
      <c r="AT1" s="68"/>
      <c r="AU1" s="68"/>
      <c r="AV1" s="68"/>
    </row>
    <row r="2" spans="1:50" s="67" customFormat="1" ht="22.5" customHeight="1" thickBot="1" x14ac:dyDescent="0.25">
      <c r="A2" s="19" t="s">
        <v>150</v>
      </c>
      <c r="B2" s="334" t="str">
        <f>+IF('2 CONTEXTO E IDENTIFICACIÓN'!$B$2="","",'2 CONTEXTO E IDENTIFICACIÓN'!$B$2)</f>
        <v>GESTIÓN DE TALENTO HUMANO</v>
      </c>
      <c r="C2" s="334"/>
      <c r="D2" s="334"/>
      <c r="E2" s="66"/>
      <c r="F2" s="66"/>
      <c r="G2" s="66"/>
      <c r="H2" s="66"/>
      <c r="I2" s="66"/>
      <c r="J2" s="66"/>
      <c r="K2" s="119"/>
      <c r="S2" s="124"/>
      <c r="T2" s="124"/>
      <c r="AR2" s="68"/>
      <c r="AS2" s="68"/>
      <c r="AT2" s="68"/>
      <c r="AU2" s="68"/>
      <c r="AV2" s="68"/>
    </row>
    <row r="3" spans="1:50" s="67" customFormat="1" ht="15" x14ac:dyDescent="0.2">
      <c r="A3" s="217"/>
      <c r="B3" s="335"/>
      <c r="C3" s="335"/>
      <c r="D3" s="335"/>
      <c r="E3" s="49"/>
      <c r="F3" s="119"/>
      <c r="H3" s="69"/>
      <c r="I3" s="69"/>
      <c r="J3" s="49"/>
      <c r="K3" s="119"/>
      <c r="S3" s="124"/>
      <c r="T3" s="124"/>
      <c r="AD3" s="72"/>
      <c r="AE3" s="73"/>
      <c r="AF3" s="342" t="s">
        <v>84</v>
      </c>
      <c r="AG3" s="343"/>
      <c r="AH3" s="343"/>
      <c r="AI3" s="343"/>
      <c r="AJ3" s="344"/>
      <c r="AR3" s="68"/>
      <c r="AS3" s="68"/>
      <c r="AT3" s="68"/>
      <c r="AU3" s="68"/>
      <c r="AV3" s="68"/>
    </row>
    <row r="4" spans="1:50" s="67" customFormat="1" ht="5.45" customHeight="1" thickBot="1" x14ac:dyDescent="0.25">
      <c r="A4" s="217"/>
      <c r="B4" s="216"/>
      <c r="C4" s="216"/>
      <c r="D4" s="69"/>
      <c r="E4" s="49"/>
      <c r="F4" s="119"/>
      <c r="H4" s="69"/>
      <c r="I4" s="69"/>
      <c r="J4" s="49"/>
      <c r="K4" s="119"/>
      <c r="S4" s="124"/>
      <c r="T4" s="124"/>
      <c r="AD4" s="231"/>
      <c r="AF4" s="232"/>
      <c r="AG4" s="233"/>
      <c r="AH4" s="233"/>
      <c r="AI4" s="233"/>
      <c r="AJ4" s="234"/>
      <c r="AR4" s="68"/>
      <c r="AS4" s="68"/>
      <c r="AT4" s="68"/>
      <c r="AU4" s="68"/>
      <c r="AV4" s="68"/>
    </row>
    <row r="5" spans="1:50" ht="14.45" customHeight="1" thickBot="1" x14ac:dyDescent="0.3">
      <c r="A5" s="120"/>
      <c r="B5" s="120"/>
      <c r="C5" s="120"/>
      <c r="D5" s="120"/>
      <c r="E5" s="339" t="s">
        <v>86</v>
      </c>
      <c r="F5" s="340"/>
      <c r="G5" s="341"/>
      <c r="H5" s="74"/>
      <c r="I5" s="120"/>
      <c r="J5" s="339" t="s">
        <v>114</v>
      </c>
      <c r="K5" s="340"/>
      <c r="L5" s="341"/>
      <c r="M5" s="74"/>
      <c r="N5" s="74"/>
      <c r="O5" s="74"/>
      <c r="P5" s="74"/>
      <c r="Q5" s="339" t="s">
        <v>127</v>
      </c>
      <c r="R5" s="340"/>
      <c r="S5" s="340"/>
      <c r="T5" s="341"/>
      <c r="U5" s="339" t="s">
        <v>143</v>
      </c>
      <c r="V5" s="340"/>
      <c r="W5" s="341"/>
      <c r="X5" s="74"/>
      <c r="Y5" s="74"/>
      <c r="Z5" s="74"/>
      <c r="AA5" s="74"/>
      <c r="AB5" s="74"/>
      <c r="AD5" s="78"/>
      <c r="AF5" s="79">
        <v>0.2</v>
      </c>
      <c r="AG5" s="79">
        <v>0.4</v>
      </c>
      <c r="AH5" s="79">
        <v>0.6</v>
      </c>
      <c r="AI5" s="79">
        <v>0.8</v>
      </c>
      <c r="AJ5" s="80">
        <v>1</v>
      </c>
      <c r="AK5" s="81"/>
      <c r="AL5" s="81"/>
      <c r="AM5" s="81"/>
      <c r="AN5" s="81"/>
      <c r="AO5" s="81"/>
      <c r="AP5" s="81"/>
      <c r="AQ5" s="81"/>
    </row>
    <row r="6" spans="1:50" ht="51.75" thickBot="1" x14ac:dyDescent="0.25">
      <c r="A6" s="309" t="s">
        <v>0</v>
      </c>
      <c r="B6" s="310" t="s">
        <v>1</v>
      </c>
      <c r="C6" s="310" t="s">
        <v>118</v>
      </c>
      <c r="D6" s="310" t="s">
        <v>119</v>
      </c>
      <c r="E6" s="310" t="s">
        <v>2</v>
      </c>
      <c r="F6" s="310" t="s">
        <v>4</v>
      </c>
      <c r="G6" s="311" t="s">
        <v>120</v>
      </c>
      <c r="H6" s="310" t="s">
        <v>116</v>
      </c>
      <c r="I6" s="310" t="s">
        <v>117</v>
      </c>
      <c r="J6" s="310" t="s">
        <v>2</v>
      </c>
      <c r="K6" s="310" t="s">
        <v>4</v>
      </c>
      <c r="L6" s="310" t="s">
        <v>120</v>
      </c>
      <c r="M6" s="310" t="s">
        <v>169</v>
      </c>
      <c r="N6" s="310" t="s">
        <v>121</v>
      </c>
      <c r="O6" s="310" t="s">
        <v>272</v>
      </c>
      <c r="P6" s="310" t="s">
        <v>267</v>
      </c>
      <c r="Q6" s="310" t="s">
        <v>173</v>
      </c>
      <c r="R6" s="310" t="s">
        <v>172</v>
      </c>
      <c r="S6" s="312" t="s">
        <v>145</v>
      </c>
      <c r="T6" s="312" t="s">
        <v>146</v>
      </c>
      <c r="U6" s="310" t="s">
        <v>310</v>
      </c>
      <c r="V6" s="310" t="s">
        <v>142</v>
      </c>
      <c r="W6" s="310" t="s">
        <v>144</v>
      </c>
      <c r="X6" s="310" t="s">
        <v>147</v>
      </c>
      <c r="Y6" s="310" t="s">
        <v>148</v>
      </c>
      <c r="Z6" s="313" t="s">
        <v>128</v>
      </c>
      <c r="AA6" s="74"/>
      <c r="AB6" s="74"/>
      <c r="AD6" s="78"/>
      <c r="AE6" s="87"/>
      <c r="AF6" s="88" t="s">
        <v>62</v>
      </c>
      <c r="AG6" s="88" t="s">
        <v>7</v>
      </c>
      <c r="AH6" s="88" t="s">
        <v>5</v>
      </c>
      <c r="AI6" s="88" t="s">
        <v>6</v>
      </c>
      <c r="AJ6" s="89" t="s">
        <v>70</v>
      </c>
      <c r="AM6" s="81"/>
      <c r="AN6" s="81"/>
      <c r="AO6" s="90"/>
      <c r="AP6" s="90"/>
      <c r="AQ6" s="90"/>
      <c r="AR6" s="90"/>
      <c r="AS6" s="90"/>
      <c r="AT6" s="90"/>
      <c r="AU6" s="90"/>
      <c r="AV6" s="90"/>
      <c r="AW6" s="90"/>
      <c r="AX6" s="90"/>
    </row>
    <row r="7" spans="1:50" ht="183" customHeight="1" x14ac:dyDescent="0.2">
      <c r="A7" s="306" t="str">
        <f>'2 CONTEXTO E IDENTIFICACIÓN'!A6</f>
        <v>R1</v>
      </c>
      <c r="B7" s="307" t="str">
        <f>+'2 CONTEXTO E IDENTIFICACIÓN'!E6</f>
        <v>Posibilidad de pérdida Económica y Reputacional por incumplimiento en los procesos de selección y contratación determinados por la entidad debido al desconocimiento de la persona que realiza el proceso de selección y contratación.</v>
      </c>
      <c r="C7" s="121">
        <f>+'3 PROBABIL E IMPACTO INHERENTE'!E7</f>
        <v>0.4</v>
      </c>
      <c r="D7" s="121">
        <f>+'3 PROBABIL E IMPACTO INHERENTE'!M7</f>
        <v>0.4</v>
      </c>
      <c r="E7" s="93" t="str">
        <f>+'4 MAPA CALOR INHERENTE'!C7</f>
        <v>Baja</v>
      </c>
      <c r="F7" s="93" t="str">
        <f>+'4 MAPA CALOR INHERENTE'!D7</f>
        <v>Menor</v>
      </c>
      <c r="G7" s="324" t="str">
        <f>+'4 MAPA CALOR INHERENTE'!E7</f>
        <v>Moderado</v>
      </c>
      <c r="H7" s="121">
        <f>+'6 MAPA CALOR RESIDUAL'!C7</f>
        <v>0.14399999999999999</v>
      </c>
      <c r="I7" s="93">
        <f>+'6 MAPA CALOR RESIDUAL'!D7</f>
        <v>0.4</v>
      </c>
      <c r="J7" s="93" t="str">
        <f>+'6 MAPA CALOR RESIDUAL'!E7</f>
        <v>Muy Baja</v>
      </c>
      <c r="K7" s="93" t="str">
        <f>+'6 MAPA CALOR RESIDUAL'!F7</f>
        <v>Menor</v>
      </c>
      <c r="L7" s="324" t="str">
        <f>+'6 MAPA CALOR RESIDUAL'!G7</f>
        <v>Bajo</v>
      </c>
      <c r="M7" s="324" t="str">
        <f t="shared" ref="M7:M26" si="0">+IF($N7="","",IF($N7=$AG$14,$AH$14,IF($N7=$AG$17,$AH$17)))</f>
        <v>No requiere Plan de Acción</v>
      </c>
      <c r="N7" s="324" t="str">
        <f t="shared" ref="N7:N26" si="1">+IF(L7="","",IF(OR(L7=$AF$14,L7=$AF$15,L7=$AF$16),$AG$14,IF(L7=$AF$17,$AG$17)))</f>
        <v>Aceptar</v>
      </c>
      <c r="O7" s="326"/>
      <c r="P7" s="324" t="str">
        <f t="shared" ref="P7:P26" si="2">+IF($M7="","",IF($M7=$AH$17,$AG$17,$O7))</f>
        <v>Aceptar</v>
      </c>
      <c r="Q7" s="326"/>
      <c r="R7" s="327"/>
      <c r="S7" s="325"/>
      <c r="T7" s="325"/>
      <c r="U7" s="330" t="s">
        <v>305</v>
      </c>
      <c r="V7" s="328"/>
      <c r="W7" s="330"/>
      <c r="X7" s="328"/>
      <c r="Y7" s="308"/>
      <c r="Z7" s="326"/>
      <c r="AA7" s="94"/>
      <c r="AB7" s="94"/>
      <c r="AC7" s="336" t="s">
        <v>51</v>
      </c>
      <c r="AD7" s="97">
        <v>1</v>
      </c>
      <c r="AE7" s="88" t="s">
        <v>59</v>
      </c>
      <c r="AF7" s="95" t="s">
        <v>82</v>
      </c>
      <c r="AG7" s="95" t="s">
        <v>82</v>
      </c>
      <c r="AH7" s="95" t="s">
        <v>82</v>
      </c>
      <c r="AI7" s="95" t="s">
        <v>82</v>
      </c>
      <c r="AJ7" s="96" t="s">
        <v>81</v>
      </c>
      <c r="AM7" s="81"/>
      <c r="AN7" s="81"/>
      <c r="AO7" s="90"/>
      <c r="AP7" s="90"/>
      <c r="AQ7" s="90"/>
      <c r="AR7" s="98"/>
      <c r="AS7" s="98"/>
      <c r="AT7" s="98"/>
      <c r="AU7" s="98"/>
      <c r="AV7" s="98"/>
      <c r="AW7" s="90"/>
      <c r="AX7" s="90"/>
    </row>
    <row r="8" spans="1:50" ht="225" customHeight="1" x14ac:dyDescent="0.2">
      <c r="A8" s="91" t="str">
        <f>'2 CONTEXTO E IDENTIFICACIÓN'!A7</f>
        <v>R2</v>
      </c>
      <c r="B8" s="92" t="str">
        <f>+'2 CONTEXTO E IDENTIFICACIÓN'!E7</f>
        <v>Posibilidad de pérdida Reputacional por implementación inadecuada del plan de capacitación, formación y bienestar del personal debido a la falta de reporte de necesidades de capacitación, formación y bienestar del personal por parte de las demás dependencias.</v>
      </c>
      <c r="C8" s="121">
        <f>+'3 PROBABIL E IMPACTO INHERENTE'!E8</f>
        <v>0.2</v>
      </c>
      <c r="D8" s="121">
        <f>+'3 PROBABIL E IMPACTO INHERENTE'!M8</f>
        <v>0.6</v>
      </c>
      <c r="E8" s="93" t="str">
        <f>+'4 MAPA CALOR INHERENTE'!C8</f>
        <v>Muy Baja</v>
      </c>
      <c r="F8" s="93" t="str">
        <f>+'4 MAPA CALOR INHERENTE'!D8</f>
        <v>Moderado</v>
      </c>
      <c r="G8" s="323" t="str">
        <f>+'4 MAPA CALOR INHERENTE'!E8</f>
        <v>Moderado</v>
      </c>
      <c r="H8" s="121">
        <f>+'5 VALORACIÓN DEL CONTROL'!S13</f>
        <v>7.1999999999999995E-2</v>
      </c>
      <c r="I8" s="93">
        <f>+'5 VALORACIÓN DEL CONTROL'!T13</f>
        <v>0.6</v>
      </c>
      <c r="J8" s="93" t="str">
        <f t="shared" ref="J8:J26" si="3">+IF(H8=0,"",IF(H8&lt;=$AD$11,$AE$11,IF(H8&lt;=$AD$10,$AE$10,IF(H8&lt;=$AD$9,$AE$9,IF(H8&lt;=$AD$8,$AE$8,IF(H8&lt;=$AD$7,$AE$7,""))))))</f>
        <v>Muy Baja</v>
      </c>
      <c r="K8" s="93" t="str">
        <f t="shared" ref="K8:K26" si="4">+IF(I8=0,"",IF(I8&lt;=$AF$5,$AF$6,IF(I8&lt;=$AG$5,$AG$6,IF(I8&lt;=$AH$5,$AH$6,IF(I8&lt;=$AI$5,$AI$6,IF(I8&lt;=$AJ$5,$AJ$6,""))))))</f>
        <v>Moderado</v>
      </c>
      <c r="L8" s="323" t="str">
        <f t="shared" ref="L8:L26" si="5">+IF(J8=$AE$7,IF(K8=$AF$6,$AF$7,IF(K8=$AG$6,$AG$7,IF(K8=$AH$6,$AH$7,IF(K8=$AI$6,$AI$7,IF(K8=$AJ$6,$AJ$7))))),IF(J8=$AE$8,IF(K8=$AF$6,$AF$8,IF(K8=$AG$6,$AG$8,IF(K8=$AH$6,$AH$8,IF(K8=$AI$6,$AI$8,IF(K8=$AJ$6,$AJ$8))))),IF(J8=$AE$9,IF(K8=$AF$6,$AF$9,IF(K8=$AG$6,$AG$9,IF(K8=$AH$6,$AH$9,IF(K8=$AI$6,$AI$9,IF(K8=$AJ$6,$AJ$9))))),IF(J8=$AE$10,IF(K8=$AF$6,$AF$10,IF(K8=$AG$6,$AG$10,IF(K8=$AH$6,$AH$10,IF(K8=$AI$6,$AI$10,IF(K8=$AJ$6,$AJ$10))))),IF(J8=$AE$11,IF(K8=$AF$6,$AF$11,IF(K8=$AG$6,$AG$11,IF(K8=$AH$6,$AH$11,IF(K8=$AI$6,$AI$11,IF(K8=$AJ$6,$AJ$11))))),"")))))</f>
        <v>Moderado</v>
      </c>
      <c r="M8" s="323" t="str">
        <f t="shared" si="0"/>
        <v>Requiere Plan de Acción</v>
      </c>
      <c r="N8" s="323" t="str">
        <f t="shared" si="1"/>
        <v>Reducir_mitigar_Transferir_Evitar</v>
      </c>
      <c r="O8" s="327" t="s">
        <v>126</v>
      </c>
      <c r="P8" s="323" t="str">
        <f t="shared" si="2"/>
        <v>Evitar</v>
      </c>
      <c r="Q8" s="209"/>
      <c r="R8" s="327"/>
      <c r="S8" s="325"/>
      <c r="T8" s="325"/>
      <c r="U8" s="210" t="s">
        <v>306</v>
      </c>
      <c r="V8" s="210"/>
      <c r="W8" s="328"/>
      <c r="X8" s="331"/>
      <c r="Y8" s="209"/>
      <c r="Z8" s="327"/>
      <c r="AA8" s="94"/>
      <c r="AB8" s="94"/>
      <c r="AC8" s="337"/>
      <c r="AD8" s="97">
        <v>0.8</v>
      </c>
      <c r="AE8" s="88" t="s">
        <v>58</v>
      </c>
      <c r="AF8" s="99" t="s">
        <v>5</v>
      </c>
      <c r="AG8" s="99" t="s">
        <v>5</v>
      </c>
      <c r="AH8" s="95" t="s">
        <v>82</v>
      </c>
      <c r="AI8" s="95" t="s">
        <v>82</v>
      </c>
      <c r="AJ8" s="96" t="s">
        <v>81</v>
      </c>
      <c r="AM8" s="81"/>
      <c r="AN8" s="81"/>
      <c r="AO8" s="90"/>
      <c r="AP8" s="100"/>
      <c r="AQ8" s="101"/>
      <c r="AR8" s="98"/>
      <c r="AS8" s="98"/>
      <c r="AT8" s="98"/>
      <c r="AU8" s="98"/>
      <c r="AV8" s="98"/>
      <c r="AW8" s="90"/>
      <c r="AX8" s="90"/>
    </row>
    <row r="9" spans="1:50" ht="207.75" customHeight="1" x14ac:dyDescent="0.2">
      <c r="A9" s="91" t="str">
        <f>'2 CONTEXTO E IDENTIFICACIÓN'!A8</f>
        <v>R3</v>
      </c>
      <c r="B9" s="92" t="str">
        <f>+'2 CONTEXTO E IDENTIFICACIÓN'!E8</f>
        <v>Posibilidad de pérdida Económica y Reputacional por pérdida de información relacionada con historias laborales, nómina, bienestar y capacitaciones de la entidad debido a la deficiente conservación y preservación de dichos documentos.</v>
      </c>
      <c r="C9" s="121">
        <f>+'3 PROBABIL E IMPACTO INHERENTE'!E9</f>
        <v>0.6</v>
      </c>
      <c r="D9" s="121">
        <f>+'3 PROBABIL E IMPACTO INHERENTE'!M9</f>
        <v>0.6</v>
      </c>
      <c r="E9" s="93" t="str">
        <f>+'4 MAPA CALOR INHERENTE'!C9</f>
        <v>Media</v>
      </c>
      <c r="F9" s="93" t="str">
        <f>+'4 MAPA CALOR INHERENTE'!D9</f>
        <v>Moderado</v>
      </c>
      <c r="G9" s="323" t="str">
        <f>+'4 MAPA CALOR INHERENTE'!E9</f>
        <v>Moderado</v>
      </c>
      <c r="H9" s="121">
        <f>+'5 VALORACIÓN DEL CONTROL'!S17</f>
        <v>0.216</v>
      </c>
      <c r="I9" s="93">
        <f>+'5 VALORACIÓN DEL CONTROL'!T17</f>
        <v>0.6</v>
      </c>
      <c r="J9" s="93" t="str">
        <f t="shared" si="3"/>
        <v>Baja</v>
      </c>
      <c r="K9" s="93" t="str">
        <f t="shared" si="4"/>
        <v>Moderado</v>
      </c>
      <c r="L9" s="323" t="str">
        <f>+IF(J9=$AE$7,IF(K9=$AF$6,$AF$7,IF(K9=$AG$6,$AG$7,IF(K9=$AH$6,$AH$7,IF(K9=$AI$6,$AI$7,IF(K9=$AJ$6,$AJ$7))))),IF(J9=$AE$8,IF(K9=$AF$6,$AF$8,IF(K9=$AG$6,$AG$8,IF(K9=$AH$6,$AH$8,IF(K9=$AI$6,$AI$8,IF(K9=$AJ$6,$AJ$8))))),IF(J9=$AE$9,IF(K9=$AF$6,$AF$9,IF(K9=$AG$6,$AG$9,IF(K9=$AH$6,$AH$9,IF(K9=$AI$6,$AI$9,IF(K9=$AJ$6,$AJ$9))))),IF(J9=$AE$10,IF(K9=$AF$6,$AF$10,IF(K9=$AG$6,$AG$10,IF(K9=$AH$6,$AH$10,IF(K9=$AI$6,$AI$10,IF(K9=$AJ$6,$AJ$10))))),IF(J9=$AE$11,IF(K9=$AF$6,$AF$11,IF(K9=$AG$6,$AG$11,IF(K9=$AH$6,$AH$11,IF(K9=$AI$6,$AI$11,IF(K9=$AJ$6,$AJ$11))))),"")))))</f>
        <v>Moderado</v>
      </c>
      <c r="M9" s="323" t="str">
        <f t="shared" si="0"/>
        <v>Requiere Plan de Acción</v>
      </c>
      <c r="N9" s="323" t="str">
        <f t="shared" si="1"/>
        <v>Reducir_mitigar_Transferir_Evitar</v>
      </c>
      <c r="O9" s="327" t="s">
        <v>126</v>
      </c>
      <c r="P9" s="323" t="str">
        <f t="shared" si="2"/>
        <v>Evitar</v>
      </c>
      <c r="Q9" s="209"/>
      <c r="R9" s="327"/>
      <c r="S9" s="325"/>
      <c r="T9" s="325"/>
      <c r="U9" s="210" t="s">
        <v>307</v>
      </c>
      <c r="V9" s="210"/>
      <c r="W9" s="331"/>
      <c r="X9" s="328"/>
      <c r="Y9" s="209"/>
      <c r="Z9" s="327"/>
      <c r="AA9" s="94"/>
      <c r="AB9" s="94"/>
      <c r="AC9" s="337"/>
      <c r="AD9" s="97">
        <v>0.6</v>
      </c>
      <c r="AE9" s="88" t="s">
        <v>56</v>
      </c>
      <c r="AF9" s="99" t="s">
        <v>5</v>
      </c>
      <c r="AG9" s="99" t="s">
        <v>5</v>
      </c>
      <c r="AH9" s="99" t="s">
        <v>5</v>
      </c>
      <c r="AI9" s="95" t="s">
        <v>82</v>
      </c>
      <c r="AJ9" s="96" t="s">
        <v>81</v>
      </c>
      <c r="AM9" s="81"/>
      <c r="AN9" s="81"/>
      <c r="AO9" s="90"/>
      <c r="AP9" s="100"/>
      <c r="AQ9" s="101"/>
      <c r="AR9" s="98"/>
      <c r="AS9" s="98"/>
      <c r="AT9" s="98"/>
      <c r="AU9" s="98"/>
      <c r="AV9" s="102"/>
      <c r="AW9" s="90"/>
      <c r="AX9" s="90"/>
    </row>
    <row r="10" spans="1:50" ht="185.25" customHeight="1" x14ac:dyDescent="0.2">
      <c r="A10" s="91" t="str">
        <f>'2 CONTEXTO E IDENTIFICACIÓN'!A9</f>
        <v>R4</v>
      </c>
      <c r="B10" s="332" t="str">
        <f>+'2 CONTEXTO E IDENTIFICACIÓN'!E9</f>
        <v>Posibilidad de pérdida Económica y Reputacional por incumplimiento al esquema de trabajo de conflicto de intereses debido a la eventual inobservancia de lo establecido en la Ley 2013 de 2019.</v>
      </c>
      <c r="C10" s="121">
        <f>+'3 PROBABIL E IMPACTO INHERENTE'!E10</f>
        <v>0.6</v>
      </c>
      <c r="D10" s="121">
        <f>+'3 PROBABIL E IMPACTO INHERENTE'!M10</f>
        <v>1</v>
      </c>
      <c r="E10" s="93" t="str">
        <f>+'4 MAPA CALOR INHERENTE'!C10</f>
        <v>Media</v>
      </c>
      <c r="F10" s="93" t="str">
        <f>+'4 MAPA CALOR INHERENTE'!D10</f>
        <v>Catastrófico</v>
      </c>
      <c r="G10" s="323" t="str">
        <f>+'4 MAPA CALOR INHERENTE'!E10</f>
        <v>Extremo</v>
      </c>
      <c r="H10" s="121">
        <f>+'5 VALORACIÓN DEL CONTROL'!S21</f>
        <v>0.216</v>
      </c>
      <c r="I10" s="93">
        <f>+'5 VALORACIÓN DEL CONTROL'!T21</f>
        <v>1</v>
      </c>
      <c r="J10" s="93" t="str">
        <f t="shared" si="3"/>
        <v>Baja</v>
      </c>
      <c r="K10" s="93" t="str">
        <f t="shared" si="4"/>
        <v>Catastrófico</v>
      </c>
      <c r="L10" s="323" t="str">
        <f t="shared" si="5"/>
        <v>Extremo</v>
      </c>
      <c r="M10" s="323" t="str">
        <f t="shared" si="0"/>
        <v>Requiere Plan de Acción</v>
      </c>
      <c r="N10" s="323" t="str">
        <f t="shared" si="1"/>
        <v>Reducir_mitigar_Transferir_Evitar</v>
      </c>
      <c r="O10" s="327" t="s">
        <v>268</v>
      </c>
      <c r="P10" s="323" t="str">
        <f t="shared" si="2"/>
        <v>Reducir_Mitigar</v>
      </c>
      <c r="Q10" s="209"/>
      <c r="R10" s="327"/>
      <c r="S10" s="325"/>
      <c r="T10" s="325"/>
      <c r="U10" s="210" t="s">
        <v>308</v>
      </c>
      <c r="V10" s="210"/>
      <c r="W10" s="331"/>
      <c r="X10" s="331"/>
      <c r="Y10" s="209"/>
      <c r="Z10" s="327"/>
      <c r="AA10" s="94"/>
      <c r="AB10" s="94"/>
      <c r="AC10" s="337"/>
      <c r="AD10" s="97">
        <v>0.4</v>
      </c>
      <c r="AE10" s="88" t="s">
        <v>54</v>
      </c>
      <c r="AF10" s="103" t="s">
        <v>83</v>
      </c>
      <c r="AG10" s="99" t="s">
        <v>5</v>
      </c>
      <c r="AH10" s="99" t="s">
        <v>5</v>
      </c>
      <c r="AI10" s="95" t="s">
        <v>82</v>
      </c>
      <c r="AJ10" s="96" t="s">
        <v>81</v>
      </c>
      <c r="AM10" s="81"/>
      <c r="AN10" s="81"/>
      <c r="AO10" s="90"/>
      <c r="AP10" s="100"/>
      <c r="AQ10" s="101"/>
      <c r="AR10" s="98"/>
      <c r="AS10" s="98"/>
      <c r="AT10" s="98"/>
      <c r="AU10" s="102"/>
      <c r="AV10" s="98"/>
      <c r="AW10" s="90"/>
      <c r="AX10" s="90"/>
    </row>
    <row r="11" spans="1:50" ht="177" customHeight="1" thickBot="1" x14ac:dyDescent="0.25">
      <c r="A11" s="91" t="str">
        <f>'2 CONTEXTO E IDENTIFICACIÓN'!A10</f>
        <v>R5</v>
      </c>
      <c r="B11" s="332" t="str">
        <f>+'2 CONTEXTO E IDENTIFICACIÓN'!E10</f>
        <v>Posibilidad de pérdida Económica y Reputacional por la fuga de conocimiento institucional debido al retiro del personal de la entidad por cualquier motivo.</v>
      </c>
      <c r="C11" s="121">
        <f>+'3 PROBABIL E IMPACTO INHERENTE'!E11</f>
        <v>0.4</v>
      </c>
      <c r="D11" s="121">
        <f>+'3 PROBABIL E IMPACTO INHERENTE'!M11</f>
        <v>0.4</v>
      </c>
      <c r="E11" s="93" t="str">
        <f>+'4 MAPA CALOR INHERENTE'!C11</f>
        <v>Baja</v>
      </c>
      <c r="F11" s="93" t="str">
        <f>+'4 MAPA CALOR INHERENTE'!D11</f>
        <v>Menor</v>
      </c>
      <c r="G11" s="323" t="str">
        <f>+'4 MAPA CALOR INHERENTE'!E11</f>
        <v>Moderado</v>
      </c>
      <c r="H11" s="121">
        <f>+'5 VALORACIÓN DEL CONTROL'!S25</f>
        <v>0.14399999999999999</v>
      </c>
      <c r="I11" s="93">
        <f>+'5 VALORACIÓN DEL CONTROL'!T25</f>
        <v>0.4</v>
      </c>
      <c r="J11" s="93" t="str">
        <f t="shared" si="3"/>
        <v>Muy Baja</v>
      </c>
      <c r="K11" s="93" t="str">
        <f t="shared" si="4"/>
        <v>Menor</v>
      </c>
      <c r="L11" s="323" t="str">
        <f t="shared" si="5"/>
        <v>Bajo</v>
      </c>
      <c r="M11" s="323" t="str">
        <f t="shared" si="0"/>
        <v>No requiere Plan de Acción</v>
      </c>
      <c r="N11" s="323" t="str">
        <f t="shared" si="1"/>
        <v>Aceptar</v>
      </c>
      <c r="O11" s="327"/>
      <c r="P11" s="323" t="str">
        <f t="shared" si="2"/>
        <v>Aceptar</v>
      </c>
      <c r="Q11" s="326"/>
      <c r="R11" s="326"/>
      <c r="S11" s="325"/>
      <c r="T11" s="325"/>
      <c r="U11" s="328" t="s">
        <v>309</v>
      </c>
      <c r="V11" s="331"/>
      <c r="W11" s="328"/>
      <c r="X11" s="331"/>
      <c r="Y11" s="209"/>
      <c r="Z11" s="327"/>
      <c r="AA11" s="94"/>
      <c r="AB11" s="94"/>
      <c r="AC11" s="338"/>
      <c r="AD11" s="109">
        <v>0.2</v>
      </c>
      <c r="AE11" s="110" t="s">
        <v>52</v>
      </c>
      <c r="AF11" s="105" t="s">
        <v>83</v>
      </c>
      <c r="AG11" s="105" t="s">
        <v>83</v>
      </c>
      <c r="AH11" s="106" t="s">
        <v>5</v>
      </c>
      <c r="AI11" s="107" t="s">
        <v>82</v>
      </c>
      <c r="AJ11" s="108" t="s">
        <v>81</v>
      </c>
      <c r="AM11" s="81"/>
      <c r="AN11" s="81"/>
      <c r="AO11" s="90"/>
      <c r="AP11" s="100"/>
      <c r="AQ11" s="101"/>
      <c r="AR11" s="98"/>
      <c r="AS11" s="98"/>
      <c r="AT11" s="98"/>
      <c r="AU11" s="111"/>
      <c r="AV11" s="98"/>
      <c r="AW11" s="90"/>
      <c r="AX11" s="90"/>
    </row>
    <row r="12" spans="1:50" ht="216.75" customHeight="1" x14ac:dyDescent="0.2">
      <c r="A12" s="91" t="str">
        <f>'2 CONTEXTO E IDENTIFICACIÓN'!A11</f>
        <v>R6</v>
      </c>
      <c r="B12" s="92" t="str">
        <f>+'2 CONTEXTO E IDENTIFICACIÓN'!E11</f>
        <v xml:space="preserve">  </v>
      </c>
      <c r="C12" s="121" t="str">
        <f>+'3 PROBABIL E IMPACTO INHERENTE'!E12</f>
        <v/>
      </c>
      <c r="D12" s="121" t="str">
        <f>+'3 PROBABIL E IMPACTO INHERENTE'!M12</f>
        <v/>
      </c>
      <c r="E12" s="93" t="str">
        <f>+'4 MAPA CALOR INHERENTE'!C12</f>
        <v/>
      </c>
      <c r="F12" s="93" t="str">
        <f>+'4 MAPA CALOR INHERENTE'!D12</f>
        <v/>
      </c>
      <c r="G12" s="323" t="str">
        <f>+'4 MAPA CALOR INHERENTE'!E12</f>
        <v/>
      </c>
      <c r="H12" s="121" t="str">
        <f>+'5 VALORACIÓN DEL CONTROL'!S29</f>
        <v/>
      </c>
      <c r="I12" s="93" t="str">
        <f>+'5 VALORACIÓN DEL CONTROL'!T29</f>
        <v/>
      </c>
      <c r="J12" s="93" t="str">
        <f t="shared" si="3"/>
        <v/>
      </c>
      <c r="K12" s="93" t="str">
        <f t="shared" si="4"/>
        <v/>
      </c>
      <c r="L12" s="323" t="str">
        <f t="shared" si="5"/>
        <v/>
      </c>
      <c r="M12" s="323" t="str">
        <f t="shared" si="0"/>
        <v/>
      </c>
      <c r="N12" s="323" t="str">
        <f t="shared" si="1"/>
        <v/>
      </c>
      <c r="O12" s="327"/>
      <c r="P12" s="323" t="str">
        <f t="shared" si="2"/>
        <v/>
      </c>
      <c r="Q12" s="209"/>
      <c r="R12" s="327"/>
      <c r="S12" s="325"/>
      <c r="T12" s="325"/>
      <c r="U12" s="210"/>
      <c r="V12" s="210"/>
      <c r="W12" s="210"/>
      <c r="X12" s="209"/>
      <c r="Y12" s="209"/>
      <c r="Z12" s="209"/>
      <c r="AA12" s="94"/>
      <c r="AB12" s="94"/>
      <c r="AM12" s="81"/>
      <c r="AN12" s="81"/>
      <c r="AO12" s="90"/>
      <c r="AP12" s="100"/>
      <c r="AQ12" s="101"/>
      <c r="AR12" s="98"/>
      <c r="AS12" s="98"/>
      <c r="AT12" s="98"/>
      <c r="AU12" s="98"/>
      <c r="AV12" s="98"/>
      <c r="AW12" s="90"/>
      <c r="AX12" s="90"/>
    </row>
    <row r="13" spans="1:50" ht="113.25" customHeight="1" x14ac:dyDescent="0.2">
      <c r="A13" s="91" t="str">
        <f>'2 CONTEXTO E IDENTIFICACIÓN'!A12</f>
        <v>R7</v>
      </c>
      <c r="B13" s="92" t="str">
        <f>+'2 CONTEXTO E IDENTIFICACIÓN'!E12</f>
        <v xml:space="preserve">  </v>
      </c>
      <c r="C13" s="121" t="str">
        <f>+'3 PROBABIL E IMPACTO INHERENTE'!E13</f>
        <v/>
      </c>
      <c r="D13" s="121" t="str">
        <f>+'3 PROBABIL E IMPACTO INHERENTE'!M13</f>
        <v/>
      </c>
      <c r="E13" s="93" t="str">
        <f>+'4 MAPA CALOR INHERENTE'!C13</f>
        <v/>
      </c>
      <c r="F13" s="93" t="str">
        <f>+'4 MAPA CALOR INHERENTE'!D13</f>
        <v/>
      </c>
      <c r="G13" s="323" t="str">
        <f>+'4 MAPA CALOR INHERENTE'!E13</f>
        <v/>
      </c>
      <c r="H13" s="121" t="str">
        <f>+'5 VALORACIÓN DEL CONTROL'!S33</f>
        <v/>
      </c>
      <c r="I13" s="93" t="str">
        <f>+'5 VALORACIÓN DEL CONTROL'!T33</f>
        <v/>
      </c>
      <c r="J13" s="93" t="str">
        <f t="shared" si="3"/>
        <v/>
      </c>
      <c r="K13" s="93" t="str">
        <f t="shared" si="4"/>
        <v/>
      </c>
      <c r="L13" s="323" t="str">
        <f t="shared" si="5"/>
        <v/>
      </c>
      <c r="M13" s="323" t="str">
        <f t="shared" si="0"/>
        <v/>
      </c>
      <c r="N13" s="323" t="str">
        <f t="shared" si="1"/>
        <v/>
      </c>
      <c r="O13" s="327"/>
      <c r="P13" s="323" t="str">
        <f t="shared" si="2"/>
        <v/>
      </c>
      <c r="Q13" s="326"/>
      <c r="R13" s="326"/>
      <c r="S13" s="325"/>
      <c r="T13" s="325"/>
      <c r="U13" s="326"/>
      <c r="V13" s="326"/>
      <c r="W13" s="326"/>
      <c r="X13" s="326"/>
      <c r="Y13" s="209"/>
      <c r="Z13" s="209"/>
      <c r="AA13" s="94"/>
      <c r="AB13" s="94"/>
      <c r="AF13" s="83" t="s">
        <v>85</v>
      </c>
      <c r="AG13" s="83" t="s">
        <v>121</v>
      </c>
      <c r="AH13" s="83" t="s">
        <v>169</v>
      </c>
      <c r="AJ13" s="87" t="s">
        <v>270</v>
      </c>
      <c r="AK13" s="81"/>
      <c r="AL13" s="81"/>
      <c r="AM13" s="81"/>
      <c r="AN13" s="81"/>
      <c r="AO13" s="90"/>
      <c r="AP13" s="100"/>
      <c r="AQ13" s="90"/>
      <c r="AR13" s="101"/>
      <c r="AS13" s="101"/>
      <c r="AT13" s="101"/>
      <c r="AU13" s="101"/>
      <c r="AV13" s="101"/>
      <c r="AW13" s="90"/>
      <c r="AX13" s="90"/>
    </row>
    <row r="14" spans="1:50" ht="43.5" customHeight="1" x14ac:dyDescent="0.2">
      <c r="A14" s="91" t="str">
        <f>'2 CONTEXTO E IDENTIFICACIÓN'!A13</f>
        <v>R8</v>
      </c>
      <c r="B14" s="92" t="str">
        <f>+'2 CONTEXTO E IDENTIFICACIÓN'!E13</f>
        <v xml:space="preserve">  </v>
      </c>
      <c r="C14" s="126" t="str">
        <f>+'3 PROBABIL E IMPACTO INHERENTE'!E14</f>
        <v/>
      </c>
      <c r="D14" s="126" t="str">
        <f>+'3 PROBABIL E IMPACTO INHERENTE'!M14</f>
        <v/>
      </c>
      <c r="E14" s="122" t="str">
        <f>+'4 MAPA CALOR INHERENTE'!C14</f>
        <v/>
      </c>
      <c r="F14" s="122" t="str">
        <f>+'4 MAPA CALOR INHERENTE'!D14</f>
        <v/>
      </c>
      <c r="G14" s="92" t="str">
        <f>+'4 MAPA CALOR INHERENTE'!E14</f>
        <v/>
      </c>
      <c r="H14" s="121" t="str">
        <f>+'5 VALORACIÓN DEL CONTROL'!S37</f>
        <v/>
      </c>
      <c r="I14" s="93" t="str">
        <f>+'5 VALORACIÓN DEL CONTROL'!T37</f>
        <v/>
      </c>
      <c r="J14" s="122" t="str">
        <f t="shared" si="3"/>
        <v/>
      </c>
      <c r="K14" s="122" t="str">
        <f t="shared" si="4"/>
        <v/>
      </c>
      <c r="L14" s="92" t="str">
        <f t="shared" si="5"/>
        <v/>
      </c>
      <c r="M14" s="92" t="str">
        <f t="shared" si="0"/>
        <v/>
      </c>
      <c r="N14" s="92" t="str">
        <f t="shared" si="1"/>
        <v/>
      </c>
      <c r="O14" s="209"/>
      <c r="P14" s="92" t="str">
        <f t="shared" si="2"/>
        <v/>
      </c>
      <c r="Q14" s="209"/>
      <c r="R14" s="209"/>
      <c r="S14" s="210"/>
      <c r="T14" s="210"/>
      <c r="U14" s="209"/>
      <c r="V14" s="209"/>
      <c r="W14" s="209"/>
      <c r="X14" s="209"/>
      <c r="Y14" s="209"/>
      <c r="Z14" s="209"/>
      <c r="AA14" s="94"/>
      <c r="AB14" s="94"/>
      <c r="AF14" s="112" t="s">
        <v>81</v>
      </c>
      <c r="AG14" s="87" t="s">
        <v>270</v>
      </c>
      <c r="AH14" s="87" t="s">
        <v>170</v>
      </c>
      <c r="AI14" s="81"/>
      <c r="AJ14" s="293" t="s">
        <v>268</v>
      </c>
      <c r="AM14" s="81"/>
      <c r="AN14" s="81"/>
      <c r="AO14" s="90"/>
      <c r="AP14" s="90"/>
      <c r="AQ14" s="90"/>
      <c r="AR14" s="98"/>
      <c r="AS14" s="98"/>
      <c r="AT14" s="98"/>
      <c r="AU14" s="98"/>
      <c r="AV14" s="98"/>
      <c r="AW14" s="90"/>
      <c r="AX14" s="90"/>
    </row>
    <row r="15" spans="1:50" ht="43.5" customHeight="1" x14ac:dyDescent="0.2">
      <c r="A15" s="91" t="str">
        <f>'2 CONTEXTO E IDENTIFICACIÓN'!A14</f>
        <v>R9</v>
      </c>
      <c r="B15" s="92" t="str">
        <f>+'2 CONTEXTO E IDENTIFICACIÓN'!E14</f>
        <v xml:space="preserve">  </v>
      </c>
      <c r="C15" s="126" t="str">
        <f>+'3 PROBABIL E IMPACTO INHERENTE'!E15</f>
        <v/>
      </c>
      <c r="D15" s="126" t="str">
        <f>+'3 PROBABIL E IMPACTO INHERENTE'!M15</f>
        <v/>
      </c>
      <c r="E15" s="122" t="str">
        <f>+'4 MAPA CALOR INHERENTE'!C15</f>
        <v/>
      </c>
      <c r="F15" s="122" t="str">
        <f>+'4 MAPA CALOR INHERENTE'!D15</f>
        <v/>
      </c>
      <c r="G15" s="92" t="str">
        <f>+'4 MAPA CALOR INHERENTE'!E15</f>
        <v/>
      </c>
      <c r="H15" s="121" t="str">
        <f>+'5 VALORACIÓN DEL CONTROL'!S41</f>
        <v/>
      </c>
      <c r="I15" s="93" t="str">
        <f>+'5 VALORACIÓN DEL CONTROL'!T41</f>
        <v/>
      </c>
      <c r="J15" s="122" t="str">
        <f t="shared" si="3"/>
        <v/>
      </c>
      <c r="K15" s="122" t="str">
        <f t="shared" si="4"/>
        <v/>
      </c>
      <c r="L15" s="92" t="str">
        <f t="shared" si="5"/>
        <v/>
      </c>
      <c r="M15" s="92" t="str">
        <f t="shared" si="0"/>
        <v/>
      </c>
      <c r="N15" s="92" t="str">
        <f t="shared" si="1"/>
        <v/>
      </c>
      <c r="O15" s="209"/>
      <c r="P15" s="92" t="str">
        <f t="shared" si="2"/>
        <v/>
      </c>
      <c r="Q15" s="209"/>
      <c r="R15" s="209"/>
      <c r="S15" s="210"/>
      <c r="T15" s="210"/>
      <c r="U15" s="209"/>
      <c r="V15" s="209"/>
      <c r="W15" s="209"/>
      <c r="X15" s="209"/>
      <c r="Y15" s="209"/>
      <c r="Z15" s="209"/>
      <c r="AA15" s="94"/>
      <c r="AB15" s="94"/>
      <c r="AF15" s="95" t="s">
        <v>82</v>
      </c>
      <c r="AG15" s="87" t="s">
        <v>270</v>
      </c>
      <c r="AH15" s="87" t="s">
        <v>170</v>
      </c>
      <c r="AI15" s="81"/>
      <c r="AJ15" s="293" t="s">
        <v>269</v>
      </c>
      <c r="AK15" s="81"/>
      <c r="AL15" s="81"/>
      <c r="AM15" s="81"/>
      <c r="AN15" s="81"/>
      <c r="AO15" s="90"/>
      <c r="AP15" s="90"/>
      <c r="AQ15" s="90"/>
      <c r="AR15" s="98"/>
      <c r="AS15" s="98"/>
      <c r="AT15" s="98"/>
      <c r="AU15" s="98"/>
      <c r="AV15" s="98"/>
      <c r="AW15" s="90"/>
      <c r="AX15" s="90"/>
    </row>
    <row r="16" spans="1:50" ht="43.5" customHeight="1" x14ac:dyDescent="0.2">
      <c r="A16" s="91" t="str">
        <f>'2 CONTEXTO E IDENTIFICACIÓN'!A15</f>
        <v>R10</v>
      </c>
      <c r="B16" s="92" t="str">
        <f>+'2 CONTEXTO E IDENTIFICACIÓN'!E15</f>
        <v xml:space="preserve">  </v>
      </c>
      <c r="C16" s="126" t="str">
        <f>+'3 PROBABIL E IMPACTO INHERENTE'!E16</f>
        <v/>
      </c>
      <c r="D16" s="126" t="str">
        <f>+'3 PROBABIL E IMPACTO INHERENTE'!M16</f>
        <v/>
      </c>
      <c r="E16" s="122" t="str">
        <f>+'4 MAPA CALOR INHERENTE'!C16</f>
        <v/>
      </c>
      <c r="F16" s="122" t="str">
        <f>+'4 MAPA CALOR INHERENTE'!D16</f>
        <v/>
      </c>
      <c r="G16" s="92" t="str">
        <f>+'4 MAPA CALOR INHERENTE'!E16</f>
        <v/>
      </c>
      <c r="H16" s="121" t="str">
        <f>+'5 VALORACIÓN DEL CONTROL'!S45</f>
        <v/>
      </c>
      <c r="I16" s="93" t="str">
        <f>+'5 VALORACIÓN DEL CONTROL'!T45</f>
        <v/>
      </c>
      <c r="J16" s="122" t="str">
        <f t="shared" si="3"/>
        <v/>
      </c>
      <c r="K16" s="122" t="str">
        <f t="shared" si="4"/>
        <v/>
      </c>
      <c r="L16" s="92" t="str">
        <f t="shared" si="5"/>
        <v/>
      </c>
      <c r="M16" s="92" t="str">
        <f t="shared" si="0"/>
        <v/>
      </c>
      <c r="N16" s="92" t="str">
        <f t="shared" si="1"/>
        <v/>
      </c>
      <c r="O16" s="209"/>
      <c r="P16" s="92" t="str">
        <f t="shared" si="2"/>
        <v/>
      </c>
      <c r="Q16" s="209"/>
      <c r="R16" s="209"/>
      <c r="S16" s="210"/>
      <c r="T16" s="210"/>
      <c r="U16" s="209"/>
      <c r="V16" s="209"/>
      <c r="W16" s="209"/>
      <c r="X16" s="209"/>
      <c r="Y16" s="209"/>
      <c r="Z16" s="209"/>
      <c r="AA16" s="94"/>
      <c r="AB16" s="94"/>
      <c r="AE16" s="113"/>
      <c r="AF16" s="99" t="s">
        <v>5</v>
      </c>
      <c r="AG16" s="87" t="s">
        <v>270</v>
      </c>
      <c r="AH16" s="87" t="s">
        <v>170</v>
      </c>
      <c r="AI16" s="113"/>
      <c r="AJ16" s="293" t="s">
        <v>126</v>
      </c>
      <c r="AK16" s="113"/>
      <c r="AL16" s="113"/>
      <c r="AM16" s="113"/>
      <c r="AN16" s="113"/>
      <c r="AO16" s="90"/>
      <c r="AP16" s="90"/>
      <c r="AQ16" s="114"/>
      <c r="AR16" s="114"/>
      <c r="AS16" s="114"/>
      <c r="AT16" s="114"/>
      <c r="AU16" s="114"/>
      <c r="AV16" s="114"/>
      <c r="AW16" s="90"/>
      <c r="AX16" s="90"/>
    </row>
    <row r="17" spans="1:50" ht="43.5" customHeight="1" x14ac:dyDescent="0.2">
      <c r="A17" s="91" t="str">
        <f>'2 CONTEXTO E IDENTIFICACIÓN'!A16</f>
        <v>R11</v>
      </c>
      <c r="B17" s="92" t="str">
        <f>+'2 CONTEXTO E IDENTIFICACIÓN'!E16</f>
        <v xml:space="preserve">  </v>
      </c>
      <c r="C17" s="126" t="str">
        <f>+'3 PROBABIL E IMPACTO INHERENTE'!E17</f>
        <v/>
      </c>
      <c r="D17" s="126" t="str">
        <f>+'3 PROBABIL E IMPACTO INHERENTE'!M17</f>
        <v/>
      </c>
      <c r="E17" s="122" t="str">
        <f>+'4 MAPA CALOR INHERENTE'!C17</f>
        <v/>
      </c>
      <c r="F17" s="122" t="str">
        <f>+'4 MAPA CALOR INHERENTE'!D17</f>
        <v/>
      </c>
      <c r="G17" s="92" t="str">
        <f>+'4 MAPA CALOR INHERENTE'!E17</f>
        <v/>
      </c>
      <c r="H17" s="121" t="str">
        <f>+'5 VALORACIÓN DEL CONTROL'!S49</f>
        <v/>
      </c>
      <c r="I17" s="93" t="str">
        <f>+'5 VALORACIÓN DEL CONTROL'!T49</f>
        <v/>
      </c>
      <c r="J17" s="122" t="str">
        <f t="shared" si="3"/>
        <v/>
      </c>
      <c r="K17" s="122" t="str">
        <f t="shared" si="4"/>
        <v/>
      </c>
      <c r="L17" s="92" t="str">
        <f t="shared" si="5"/>
        <v/>
      </c>
      <c r="M17" s="92" t="str">
        <f t="shared" si="0"/>
        <v/>
      </c>
      <c r="N17" s="92" t="str">
        <f t="shared" si="1"/>
        <v/>
      </c>
      <c r="O17" s="209"/>
      <c r="P17" s="92" t="str">
        <f t="shared" si="2"/>
        <v/>
      </c>
      <c r="Q17" s="209"/>
      <c r="R17" s="209"/>
      <c r="S17" s="210"/>
      <c r="T17" s="210"/>
      <c r="U17" s="209"/>
      <c r="V17" s="209"/>
      <c r="W17" s="209"/>
      <c r="X17" s="209"/>
      <c r="Y17" s="209"/>
      <c r="Z17" s="209"/>
      <c r="AA17" s="94"/>
      <c r="AB17" s="94"/>
      <c r="AE17" s="113"/>
      <c r="AF17" s="103" t="s">
        <v>83</v>
      </c>
      <c r="AG17" s="87" t="s">
        <v>125</v>
      </c>
      <c r="AH17" s="87" t="s">
        <v>171</v>
      </c>
      <c r="AM17" s="113"/>
      <c r="AN17" s="113"/>
      <c r="AO17" s="90"/>
      <c r="AP17" s="90"/>
      <c r="AQ17" s="90"/>
      <c r="AR17" s="98"/>
      <c r="AS17" s="98"/>
      <c r="AT17" s="98"/>
      <c r="AU17" s="98"/>
      <c r="AV17" s="98"/>
      <c r="AW17" s="90"/>
      <c r="AX17" s="90"/>
    </row>
    <row r="18" spans="1:50" ht="43.5" customHeight="1" x14ac:dyDescent="0.2">
      <c r="A18" s="91" t="str">
        <f>'2 CONTEXTO E IDENTIFICACIÓN'!A17</f>
        <v>R12</v>
      </c>
      <c r="B18" s="92" t="str">
        <f>+'2 CONTEXTO E IDENTIFICACIÓN'!E17</f>
        <v xml:space="preserve">  </v>
      </c>
      <c r="C18" s="126" t="str">
        <f>+'3 PROBABIL E IMPACTO INHERENTE'!E18</f>
        <v/>
      </c>
      <c r="D18" s="126" t="str">
        <f>+'3 PROBABIL E IMPACTO INHERENTE'!M18</f>
        <v/>
      </c>
      <c r="E18" s="122" t="str">
        <f>+'4 MAPA CALOR INHERENTE'!C18</f>
        <v/>
      </c>
      <c r="F18" s="122" t="str">
        <f>+'4 MAPA CALOR INHERENTE'!D18</f>
        <v/>
      </c>
      <c r="G18" s="92" t="str">
        <f>+'4 MAPA CALOR INHERENTE'!E18</f>
        <v/>
      </c>
      <c r="H18" s="121" t="str">
        <f>+'5 VALORACIÓN DEL CONTROL'!S53</f>
        <v/>
      </c>
      <c r="I18" s="93" t="str">
        <f>+'5 VALORACIÓN DEL CONTROL'!T53</f>
        <v/>
      </c>
      <c r="J18" s="122" t="str">
        <f t="shared" si="3"/>
        <v/>
      </c>
      <c r="K18" s="122" t="str">
        <f t="shared" si="4"/>
        <v/>
      </c>
      <c r="L18" s="92" t="str">
        <f t="shared" si="5"/>
        <v/>
      </c>
      <c r="M18" s="92" t="str">
        <f t="shared" si="0"/>
        <v/>
      </c>
      <c r="N18" s="92" t="str">
        <f t="shared" si="1"/>
        <v/>
      </c>
      <c r="O18" s="209"/>
      <c r="P18" s="92" t="str">
        <f t="shared" si="2"/>
        <v/>
      </c>
      <c r="Q18" s="209"/>
      <c r="R18" s="209"/>
      <c r="S18" s="210"/>
      <c r="T18" s="210"/>
      <c r="U18" s="209"/>
      <c r="V18" s="209"/>
      <c r="W18" s="209"/>
      <c r="X18" s="209"/>
      <c r="Y18" s="209"/>
      <c r="Z18" s="209"/>
      <c r="AA18" s="94"/>
      <c r="AB18" s="94"/>
      <c r="AC18" s="115"/>
      <c r="AD18" s="115"/>
      <c r="AE18" s="113"/>
      <c r="AF18" s="187"/>
      <c r="AM18" s="113"/>
      <c r="AN18" s="113"/>
      <c r="AO18" s="90"/>
      <c r="AP18" s="90"/>
      <c r="AQ18" s="90"/>
      <c r="AR18" s="98"/>
      <c r="AS18" s="98"/>
      <c r="AT18" s="98"/>
      <c r="AU18" s="98"/>
      <c r="AV18" s="98"/>
      <c r="AW18" s="90"/>
      <c r="AX18" s="90"/>
    </row>
    <row r="19" spans="1:50" ht="43.5" customHeight="1" x14ac:dyDescent="0.2">
      <c r="A19" s="91" t="str">
        <f>'2 CONTEXTO E IDENTIFICACIÓN'!A18</f>
        <v>R13</v>
      </c>
      <c r="B19" s="92" t="str">
        <f>+'2 CONTEXTO E IDENTIFICACIÓN'!E18</f>
        <v xml:space="preserve">  </v>
      </c>
      <c r="C19" s="126" t="str">
        <f>+'3 PROBABIL E IMPACTO INHERENTE'!E19</f>
        <v/>
      </c>
      <c r="D19" s="126" t="str">
        <f>+'3 PROBABIL E IMPACTO INHERENTE'!M19</f>
        <v/>
      </c>
      <c r="E19" s="122" t="str">
        <f>+'4 MAPA CALOR INHERENTE'!C19</f>
        <v/>
      </c>
      <c r="F19" s="122" t="str">
        <f>+'4 MAPA CALOR INHERENTE'!D19</f>
        <v/>
      </c>
      <c r="G19" s="92" t="str">
        <f>+'4 MAPA CALOR INHERENTE'!E19</f>
        <v/>
      </c>
      <c r="H19" s="121" t="str">
        <f>+'5 VALORACIÓN DEL CONTROL'!S57</f>
        <v/>
      </c>
      <c r="I19" s="93" t="str">
        <f>+'5 VALORACIÓN DEL CONTROL'!T57</f>
        <v/>
      </c>
      <c r="J19" s="122" t="str">
        <f t="shared" si="3"/>
        <v/>
      </c>
      <c r="K19" s="122" t="str">
        <f t="shared" si="4"/>
        <v/>
      </c>
      <c r="L19" s="92" t="str">
        <f t="shared" si="5"/>
        <v/>
      </c>
      <c r="M19" s="92" t="str">
        <f t="shared" si="0"/>
        <v/>
      </c>
      <c r="N19" s="92" t="str">
        <f t="shared" si="1"/>
        <v/>
      </c>
      <c r="O19" s="209"/>
      <c r="P19" s="92" t="str">
        <f t="shared" si="2"/>
        <v/>
      </c>
      <c r="Q19" s="209"/>
      <c r="R19" s="209"/>
      <c r="S19" s="210"/>
      <c r="T19" s="210"/>
      <c r="U19" s="209"/>
      <c r="V19" s="209"/>
      <c r="W19" s="209"/>
      <c r="X19" s="209"/>
      <c r="Y19" s="209"/>
      <c r="Z19" s="209"/>
      <c r="AA19" s="94"/>
      <c r="AB19" s="94"/>
      <c r="AC19" s="115"/>
      <c r="AD19" s="115"/>
      <c r="AE19" s="116"/>
      <c r="AM19" s="113"/>
      <c r="AN19" s="113"/>
      <c r="AO19" s="90"/>
      <c r="AP19" s="111"/>
      <c r="AQ19" s="111"/>
      <c r="AR19" s="111"/>
      <c r="AS19" s="111"/>
      <c r="AT19" s="111"/>
      <c r="AU19" s="111"/>
      <c r="AV19" s="98"/>
      <c r="AW19" s="90"/>
      <c r="AX19" s="90"/>
    </row>
    <row r="20" spans="1:50" ht="43.5" customHeight="1" x14ac:dyDescent="0.2">
      <c r="A20" s="91" t="str">
        <f>'2 CONTEXTO E IDENTIFICACIÓN'!A19</f>
        <v>R14</v>
      </c>
      <c r="B20" s="92" t="str">
        <f>+'2 CONTEXTO E IDENTIFICACIÓN'!E19</f>
        <v xml:space="preserve">  </v>
      </c>
      <c r="C20" s="126" t="str">
        <f>+'3 PROBABIL E IMPACTO INHERENTE'!E20</f>
        <v/>
      </c>
      <c r="D20" s="126" t="str">
        <f>+'3 PROBABIL E IMPACTO INHERENTE'!M20</f>
        <v/>
      </c>
      <c r="E20" s="122" t="str">
        <f>+'4 MAPA CALOR INHERENTE'!C20</f>
        <v/>
      </c>
      <c r="F20" s="122" t="str">
        <f>+'4 MAPA CALOR INHERENTE'!D20</f>
        <v/>
      </c>
      <c r="G20" s="92" t="str">
        <f>+'4 MAPA CALOR INHERENTE'!E20</f>
        <v/>
      </c>
      <c r="H20" s="121" t="str">
        <f>+'5 VALORACIÓN DEL CONTROL'!S61</f>
        <v/>
      </c>
      <c r="I20" s="93" t="str">
        <f>+'5 VALORACIÓN DEL CONTROL'!T61</f>
        <v/>
      </c>
      <c r="J20" s="122" t="str">
        <f t="shared" si="3"/>
        <v/>
      </c>
      <c r="K20" s="122" t="str">
        <f t="shared" si="4"/>
        <v/>
      </c>
      <c r="L20" s="92" t="str">
        <f t="shared" si="5"/>
        <v/>
      </c>
      <c r="M20" s="92" t="str">
        <f t="shared" si="0"/>
        <v/>
      </c>
      <c r="N20" s="92" t="str">
        <f t="shared" si="1"/>
        <v/>
      </c>
      <c r="O20" s="209"/>
      <c r="P20" s="92" t="str">
        <f t="shared" si="2"/>
        <v/>
      </c>
      <c r="Q20" s="209"/>
      <c r="R20" s="209"/>
      <c r="S20" s="210"/>
      <c r="T20" s="210"/>
      <c r="U20" s="209"/>
      <c r="V20" s="209"/>
      <c r="W20" s="209"/>
      <c r="X20" s="209"/>
      <c r="Y20" s="209"/>
      <c r="Z20" s="209"/>
      <c r="AA20" s="94"/>
      <c r="AB20" s="94"/>
      <c r="AC20" s="115"/>
      <c r="AD20" s="115"/>
      <c r="AO20" s="90"/>
      <c r="AP20" s="117"/>
      <c r="AQ20" s="117"/>
      <c r="AR20" s="117"/>
      <c r="AS20" s="117"/>
      <c r="AT20" s="117"/>
      <c r="AU20" s="117"/>
      <c r="AV20" s="98"/>
      <c r="AW20" s="90"/>
      <c r="AX20" s="90"/>
    </row>
    <row r="21" spans="1:50" ht="43.5" customHeight="1" x14ac:dyDescent="0.2">
      <c r="A21" s="91" t="str">
        <f>'2 CONTEXTO E IDENTIFICACIÓN'!A20</f>
        <v>R15</v>
      </c>
      <c r="B21" s="92" t="str">
        <f>+'2 CONTEXTO E IDENTIFICACIÓN'!E20</f>
        <v xml:space="preserve">  </v>
      </c>
      <c r="C21" s="126" t="str">
        <f>+'3 PROBABIL E IMPACTO INHERENTE'!E21</f>
        <v/>
      </c>
      <c r="D21" s="126" t="str">
        <f>+'3 PROBABIL E IMPACTO INHERENTE'!M21</f>
        <v/>
      </c>
      <c r="E21" s="122" t="str">
        <f>+'4 MAPA CALOR INHERENTE'!C21</f>
        <v/>
      </c>
      <c r="F21" s="122" t="str">
        <f>+'4 MAPA CALOR INHERENTE'!D21</f>
        <v/>
      </c>
      <c r="G21" s="92" t="str">
        <f>+'4 MAPA CALOR INHERENTE'!E21</f>
        <v/>
      </c>
      <c r="H21" s="121" t="str">
        <f>+'5 VALORACIÓN DEL CONTROL'!S65</f>
        <v/>
      </c>
      <c r="I21" s="93" t="str">
        <f>+'5 VALORACIÓN DEL CONTROL'!T65</f>
        <v/>
      </c>
      <c r="J21" s="122" t="str">
        <f t="shared" si="3"/>
        <v/>
      </c>
      <c r="K21" s="122" t="str">
        <f t="shared" si="4"/>
        <v/>
      </c>
      <c r="L21" s="92" t="str">
        <f t="shared" si="5"/>
        <v/>
      </c>
      <c r="M21" s="92" t="str">
        <f t="shared" si="0"/>
        <v/>
      </c>
      <c r="N21" s="92" t="str">
        <f t="shared" si="1"/>
        <v/>
      </c>
      <c r="O21" s="209"/>
      <c r="P21" s="92" t="str">
        <f t="shared" si="2"/>
        <v/>
      </c>
      <c r="Q21" s="209"/>
      <c r="R21" s="209"/>
      <c r="S21" s="210"/>
      <c r="T21" s="210"/>
      <c r="U21" s="209"/>
      <c r="V21" s="209"/>
      <c r="W21" s="209"/>
      <c r="X21" s="209"/>
      <c r="Y21" s="209"/>
      <c r="Z21" s="209"/>
      <c r="AA21" s="94"/>
      <c r="AB21" s="94"/>
      <c r="AC21" s="115"/>
      <c r="AD21" s="115"/>
      <c r="AO21" s="90"/>
      <c r="AP21" s="111"/>
      <c r="AQ21" s="111"/>
      <c r="AR21" s="111"/>
      <c r="AS21" s="111"/>
      <c r="AT21" s="111"/>
      <c r="AU21" s="111"/>
      <c r="AV21" s="98"/>
      <c r="AW21" s="90"/>
      <c r="AX21" s="90"/>
    </row>
    <row r="22" spans="1:50" ht="43.5" customHeight="1" x14ac:dyDescent="0.2">
      <c r="A22" s="91" t="str">
        <f>'2 CONTEXTO E IDENTIFICACIÓN'!A21</f>
        <v>R16</v>
      </c>
      <c r="B22" s="92" t="str">
        <f>+'2 CONTEXTO E IDENTIFICACIÓN'!E21</f>
        <v xml:space="preserve">  </v>
      </c>
      <c r="C22" s="126" t="str">
        <f>+'3 PROBABIL E IMPACTO INHERENTE'!E22</f>
        <v/>
      </c>
      <c r="D22" s="126" t="str">
        <f>+'3 PROBABIL E IMPACTO INHERENTE'!M22</f>
        <v/>
      </c>
      <c r="E22" s="122" t="str">
        <f>+'4 MAPA CALOR INHERENTE'!C22</f>
        <v/>
      </c>
      <c r="F22" s="122" t="str">
        <f>+'4 MAPA CALOR INHERENTE'!D22</f>
        <v/>
      </c>
      <c r="G22" s="92" t="str">
        <f>+'4 MAPA CALOR INHERENTE'!E22</f>
        <v/>
      </c>
      <c r="H22" s="121" t="str">
        <f>+'5 VALORACIÓN DEL CONTROL'!S69</f>
        <v/>
      </c>
      <c r="I22" s="93" t="str">
        <f>+'5 VALORACIÓN DEL CONTROL'!T69</f>
        <v/>
      </c>
      <c r="J22" s="122" t="str">
        <f t="shared" si="3"/>
        <v/>
      </c>
      <c r="K22" s="122" t="str">
        <f t="shared" si="4"/>
        <v/>
      </c>
      <c r="L22" s="92" t="str">
        <f t="shared" si="5"/>
        <v/>
      </c>
      <c r="M22" s="92" t="str">
        <f t="shared" si="0"/>
        <v/>
      </c>
      <c r="N22" s="92" t="str">
        <f t="shared" si="1"/>
        <v/>
      </c>
      <c r="O22" s="209"/>
      <c r="P22" s="92" t="str">
        <f t="shared" si="2"/>
        <v/>
      </c>
      <c r="Q22" s="209"/>
      <c r="R22" s="209"/>
      <c r="S22" s="210"/>
      <c r="T22" s="210"/>
      <c r="U22" s="209"/>
      <c r="V22" s="209"/>
      <c r="W22" s="209"/>
      <c r="X22" s="209"/>
      <c r="Y22" s="209"/>
      <c r="Z22" s="209"/>
      <c r="AA22" s="94"/>
      <c r="AB22" s="94"/>
      <c r="AO22" s="90"/>
      <c r="AP22" s="111"/>
      <c r="AQ22" s="111"/>
      <c r="AR22" s="111"/>
      <c r="AS22" s="111"/>
      <c r="AT22" s="111"/>
      <c r="AU22" s="111"/>
      <c r="AV22" s="98"/>
      <c r="AW22" s="90"/>
      <c r="AX22" s="90"/>
    </row>
    <row r="23" spans="1:50" ht="43.5" customHeight="1" x14ac:dyDescent="0.25">
      <c r="A23" s="91" t="str">
        <f>'2 CONTEXTO E IDENTIFICACIÓN'!A22</f>
        <v>R17</v>
      </c>
      <c r="B23" s="92" t="str">
        <f>+'2 CONTEXTO E IDENTIFICACIÓN'!E22</f>
        <v xml:space="preserve">  </v>
      </c>
      <c r="C23" s="126" t="str">
        <f>+'3 PROBABIL E IMPACTO INHERENTE'!E23</f>
        <v/>
      </c>
      <c r="D23" s="126" t="str">
        <f>+'3 PROBABIL E IMPACTO INHERENTE'!M23</f>
        <v/>
      </c>
      <c r="E23" s="122" t="str">
        <f>+'4 MAPA CALOR INHERENTE'!C23</f>
        <v/>
      </c>
      <c r="F23" s="122" t="str">
        <f>+'4 MAPA CALOR INHERENTE'!D23</f>
        <v/>
      </c>
      <c r="G23" s="92" t="str">
        <f>+'4 MAPA CALOR INHERENTE'!E23</f>
        <v/>
      </c>
      <c r="H23" s="121" t="str">
        <f>+'5 VALORACIÓN DEL CONTROL'!S73</f>
        <v/>
      </c>
      <c r="I23" s="93" t="str">
        <f>+'5 VALORACIÓN DEL CONTROL'!T73</f>
        <v/>
      </c>
      <c r="J23" s="122" t="str">
        <f t="shared" si="3"/>
        <v/>
      </c>
      <c r="K23" s="122" t="str">
        <f t="shared" si="4"/>
        <v/>
      </c>
      <c r="L23" s="92" t="str">
        <f t="shared" si="5"/>
        <v/>
      </c>
      <c r="M23" s="92" t="str">
        <f t="shared" si="0"/>
        <v/>
      </c>
      <c r="N23" s="92" t="str">
        <f t="shared" si="1"/>
        <v/>
      </c>
      <c r="O23" s="209"/>
      <c r="P23" s="92" t="str">
        <f t="shared" si="2"/>
        <v/>
      </c>
      <c r="Q23" s="209"/>
      <c r="R23" s="209"/>
      <c r="S23" s="210"/>
      <c r="T23" s="210"/>
      <c r="U23" s="209"/>
      <c r="V23" s="209"/>
      <c r="W23" s="209"/>
      <c r="X23" s="209"/>
      <c r="Y23" s="209"/>
      <c r="Z23" s="209"/>
      <c r="AA23" s="94"/>
      <c r="AB23" s="94"/>
    </row>
    <row r="24" spans="1:50" ht="43.5" customHeight="1" x14ac:dyDescent="0.25">
      <c r="A24" s="91" t="str">
        <f>'2 CONTEXTO E IDENTIFICACIÓN'!A23</f>
        <v>R18</v>
      </c>
      <c r="B24" s="92" t="str">
        <f>+'2 CONTEXTO E IDENTIFICACIÓN'!E23</f>
        <v xml:space="preserve">  </v>
      </c>
      <c r="C24" s="126" t="str">
        <f>+'3 PROBABIL E IMPACTO INHERENTE'!E24</f>
        <v/>
      </c>
      <c r="D24" s="126" t="str">
        <f>+'3 PROBABIL E IMPACTO INHERENTE'!M24</f>
        <v/>
      </c>
      <c r="E24" s="122" t="str">
        <f>+'4 MAPA CALOR INHERENTE'!C24</f>
        <v/>
      </c>
      <c r="F24" s="122" t="str">
        <f>+'4 MAPA CALOR INHERENTE'!D24</f>
        <v/>
      </c>
      <c r="G24" s="92" t="str">
        <f>+'4 MAPA CALOR INHERENTE'!E24</f>
        <v/>
      </c>
      <c r="H24" s="121" t="str">
        <f>+'5 VALORACIÓN DEL CONTROL'!S77</f>
        <v/>
      </c>
      <c r="I24" s="93" t="str">
        <f>+'5 VALORACIÓN DEL CONTROL'!T77</f>
        <v/>
      </c>
      <c r="J24" s="122" t="str">
        <f t="shared" si="3"/>
        <v/>
      </c>
      <c r="K24" s="122" t="str">
        <f t="shared" si="4"/>
        <v/>
      </c>
      <c r="L24" s="92" t="str">
        <f t="shared" si="5"/>
        <v/>
      </c>
      <c r="M24" s="92" t="str">
        <f t="shared" si="0"/>
        <v/>
      </c>
      <c r="N24" s="92" t="str">
        <f t="shared" si="1"/>
        <v/>
      </c>
      <c r="O24" s="209"/>
      <c r="P24" s="92" t="str">
        <f t="shared" si="2"/>
        <v/>
      </c>
      <c r="Q24" s="209"/>
      <c r="R24" s="209"/>
      <c r="S24" s="210"/>
      <c r="T24" s="210"/>
      <c r="U24" s="209"/>
      <c r="V24" s="209"/>
      <c r="W24" s="209"/>
      <c r="X24" s="209"/>
      <c r="Y24" s="209"/>
      <c r="Z24" s="209"/>
      <c r="AA24" s="94"/>
      <c r="AB24" s="94"/>
    </row>
    <row r="25" spans="1:50" ht="43.5" customHeight="1" x14ac:dyDescent="0.25">
      <c r="A25" s="91" t="str">
        <f>'2 CONTEXTO E IDENTIFICACIÓN'!A24</f>
        <v>R19</v>
      </c>
      <c r="B25" s="92" t="str">
        <f>+'2 CONTEXTO E IDENTIFICACIÓN'!E24</f>
        <v xml:space="preserve">  </v>
      </c>
      <c r="C25" s="126" t="str">
        <f>+'3 PROBABIL E IMPACTO INHERENTE'!E25</f>
        <v/>
      </c>
      <c r="D25" s="126" t="str">
        <f>+'3 PROBABIL E IMPACTO INHERENTE'!M25</f>
        <v/>
      </c>
      <c r="E25" s="122" t="str">
        <f>+'4 MAPA CALOR INHERENTE'!C25</f>
        <v/>
      </c>
      <c r="F25" s="122" t="str">
        <f>+'4 MAPA CALOR INHERENTE'!D25</f>
        <v/>
      </c>
      <c r="G25" s="92" t="str">
        <f>+'4 MAPA CALOR INHERENTE'!E25</f>
        <v/>
      </c>
      <c r="H25" s="121" t="str">
        <f>+'5 VALORACIÓN DEL CONTROL'!S81</f>
        <v/>
      </c>
      <c r="I25" s="93" t="str">
        <f>+'5 VALORACIÓN DEL CONTROL'!T81</f>
        <v/>
      </c>
      <c r="J25" s="122" t="str">
        <f t="shared" si="3"/>
        <v/>
      </c>
      <c r="K25" s="122" t="str">
        <f t="shared" si="4"/>
        <v/>
      </c>
      <c r="L25" s="92" t="str">
        <f t="shared" si="5"/>
        <v/>
      </c>
      <c r="M25" s="92" t="str">
        <f t="shared" si="0"/>
        <v/>
      </c>
      <c r="N25" s="92" t="str">
        <f t="shared" si="1"/>
        <v/>
      </c>
      <c r="O25" s="209"/>
      <c r="P25" s="92" t="str">
        <f t="shared" si="2"/>
        <v/>
      </c>
      <c r="Q25" s="209"/>
      <c r="R25" s="209"/>
      <c r="S25" s="210"/>
      <c r="T25" s="210"/>
      <c r="U25" s="209"/>
      <c r="V25" s="209"/>
      <c r="W25" s="209"/>
      <c r="X25" s="209"/>
      <c r="Y25" s="209"/>
      <c r="Z25" s="209"/>
      <c r="AA25" s="94"/>
      <c r="AB25" s="94"/>
    </row>
    <row r="26" spans="1:50" ht="43.5" customHeight="1" x14ac:dyDescent="0.25">
      <c r="A26" s="91" t="str">
        <f>'2 CONTEXTO E IDENTIFICACIÓN'!A25</f>
        <v>R20</v>
      </c>
      <c r="B26" s="92" t="str">
        <f>+'2 CONTEXTO E IDENTIFICACIÓN'!E25</f>
        <v xml:space="preserve">  </v>
      </c>
      <c r="C26" s="126" t="str">
        <f>+'3 PROBABIL E IMPACTO INHERENTE'!E26</f>
        <v/>
      </c>
      <c r="D26" s="126" t="str">
        <f>+'3 PROBABIL E IMPACTO INHERENTE'!M26</f>
        <v/>
      </c>
      <c r="E26" s="122" t="str">
        <f>+'4 MAPA CALOR INHERENTE'!C26</f>
        <v/>
      </c>
      <c r="F26" s="122" t="str">
        <f>+'4 MAPA CALOR INHERENTE'!D26</f>
        <v/>
      </c>
      <c r="G26" s="92" t="str">
        <f>+'4 MAPA CALOR INHERENTE'!E26</f>
        <v/>
      </c>
      <c r="H26" s="121" t="str">
        <f>+'5 VALORACIÓN DEL CONTROL'!S85</f>
        <v/>
      </c>
      <c r="I26" s="93" t="str">
        <f>+'5 VALORACIÓN DEL CONTROL'!T85</f>
        <v/>
      </c>
      <c r="J26" s="122" t="str">
        <f t="shared" si="3"/>
        <v/>
      </c>
      <c r="K26" s="122" t="str">
        <f t="shared" si="4"/>
        <v/>
      </c>
      <c r="L26" s="92" t="str">
        <f t="shared" si="5"/>
        <v/>
      </c>
      <c r="M26" s="92" t="str">
        <f t="shared" si="0"/>
        <v/>
      </c>
      <c r="N26" s="92" t="str">
        <f t="shared" si="1"/>
        <v/>
      </c>
      <c r="O26" s="209"/>
      <c r="P26" s="92" t="str">
        <f t="shared" si="2"/>
        <v/>
      </c>
      <c r="Q26" s="209"/>
      <c r="R26" s="209"/>
      <c r="S26" s="210"/>
      <c r="T26" s="210"/>
      <c r="U26" s="209"/>
      <c r="V26" s="209"/>
      <c r="W26" s="209"/>
      <c r="X26" s="209"/>
      <c r="Y26" s="209"/>
      <c r="Z26" s="209"/>
      <c r="AA26" s="94"/>
      <c r="AB26" s="94"/>
    </row>
    <row r="27" spans="1:50" ht="14.45" customHeight="1" x14ac:dyDescent="0.25">
      <c r="B27" s="77"/>
      <c r="C27" s="77"/>
      <c r="D27" s="77"/>
      <c r="G27" s="77"/>
      <c r="I27" s="77"/>
      <c r="L27" s="77"/>
      <c r="M27" s="77"/>
      <c r="N27" s="77"/>
      <c r="O27" s="77"/>
      <c r="P27" s="77"/>
      <c r="Q27" s="77"/>
      <c r="R27" s="77"/>
      <c r="S27" s="127"/>
      <c r="T27" s="127"/>
      <c r="U27" s="77"/>
      <c r="V27" s="77"/>
      <c r="W27" s="77"/>
      <c r="X27" s="77"/>
      <c r="Y27" s="77"/>
      <c r="Z27" s="77"/>
      <c r="AA27" s="77"/>
      <c r="AB27" s="77"/>
      <c r="AM27" s="82"/>
      <c r="AN27" s="82"/>
      <c r="AO27" s="82"/>
      <c r="AP27" s="82"/>
      <c r="AQ27" s="82"/>
      <c r="AR27" s="77"/>
      <c r="AS27" s="77"/>
      <c r="AT27" s="77"/>
      <c r="AU27" s="77"/>
      <c r="AV27" s="77"/>
    </row>
    <row r="28" spans="1:50" ht="39" customHeight="1" x14ac:dyDescent="0.25">
      <c r="B28" s="77"/>
      <c r="C28" s="77"/>
      <c r="D28" s="77"/>
      <c r="G28" s="77"/>
      <c r="I28" s="77"/>
      <c r="L28" s="77"/>
      <c r="M28" s="77"/>
      <c r="N28" s="77"/>
      <c r="O28" s="77"/>
      <c r="P28" s="77"/>
      <c r="Q28" s="77"/>
      <c r="R28" s="77"/>
      <c r="S28" s="127"/>
      <c r="T28" s="127"/>
      <c r="U28" s="77"/>
      <c r="V28" s="77"/>
      <c r="W28" s="77"/>
      <c r="X28" s="77"/>
      <c r="Y28" s="77"/>
      <c r="Z28" s="77"/>
      <c r="AA28" s="77"/>
      <c r="AB28" s="77"/>
      <c r="AM28" s="82"/>
      <c r="AN28" s="82"/>
      <c r="AO28" s="82"/>
      <c r="AP28" s="82"/>
      <c r="AQ28" s="82"/>
      <c r="AR28" s="77"/>
      <c r="AS28" s="77"/>
      <c r="AT28" s="77"/>
      <c r="AU28" s="77"/>
      <c r="AV28" s="77"/>
    </row>
    <row r="29" spans="1:50" ht="19.5" customHeight="1" x14ac:dyDescent="0.25">
      <c r="B29" s="77"/>
      <c r="C29" s="77"/>
      <c r="D29" s="77"/>
      <c r="G29" s="77"/>
      <c r="I29" s="77"/>
      <c r="L29" s="77"/>
      <c r="M29" s="77"/>
      <c r="N29" s="77"/>
      <c r="O29" s="77"/>
      <c r="P29" s="77"/>
      <c r="Q29" s="77"/>
      <c r="R29" s="77"/>
      <c r="S29" s="127"/>
      <c r="T29" s="127"/>
      <c r="U29" s="77"/>
      <c r="V29" s="77"/>
      <c r="W29" s="77"/>
      <c r="X29" s="77"/>
      <c r="Y29" s="77"/>
      <c r="Z29" s="77"/>
      <c r="AA29" s="77"/>
      <c r="AB29" s="77"/>
      <c r="AM29" s="82"/>
      <c r="AN29" s="82"/>
      <c r="AO29" s="82"/>
      <c r="AP29" s="82"/>
      <c r="AQ29" s="82"/>
      <c r="AR29" s="77"/>
      <c r="AS29" s="77"/>
      <c r="AT29" s="77"/>
      <c r="AU29" s="77"/>
      <c r="AV29" s="77"/>
    </row>
    <row r="30" spans="1:50" ht="19.5" customHeight="1" x14ac:dyDescent="0.25">
      <c r="B30" s="77"/>
      <c r="C30" s="77"/>
      <c r="D30" s="77"/>
      <c r="G30" s="77"/>
      <c r="I30" s="77"/>
      <c r="L30" s="77"/>
      <c r="M30" s="77"/>
      <c r="N30" s="77"/>
      <c r="O30" s="77"/>
      <c r="P30" s="77"/>
      <c r="Q30" s="77"/>
      <c r="R30" s="77"/>
      <c r="S30" s="127"/>
      <c r="T30" s="127"/>
      <c r="U30" s="77"/>
      <c r="V30" s="77"/>
      <c r="W30" s="77"/>
      <c r="X30" s="77"/>
      <c r="Y30" s="77"/>
      <c r="Z30" s="77"/>
      <c r="AA30" s="77"/>
      <c r="AB30" s="77"/>
      <c r="AM30" s="82"/>
      <c r="AN30" s="82"/>
      <c r="AO30" s="82"/>
      <c r="AP30" s="82"/>
      <c r="AQ30" s="82"/>
      <c r="AR30" s="77"/>
      <c r="AS30" s="77"/>
      <c r="AT30" s="77"/>
      <c r="AU30" s="77"/>
      <c r="AV30" s="77"/>
    </row>
    <row r="31" spans="1:50" ht="19.5" customHeight="1" x14ac:dyDescent="0.25">
      <c r="B31" s="77"/>
      <c r="C31" s="77"/>
      <c r="D31" s="77"/>
      <c r="G31" s="77"/>
      <c r="I31" s="77"/>
      <c r="L31" s="77"/>
      <c r="M31" s="77"/>
      <c r="N31" s="77"/>
      <c r="O31" s="77"/>
      <c r="P31" s="77"/>
      <c r="Q31" s="77"/>
      <c r="R31" s="77"/>
      <c r="S31" s="127"/>
      <c r="T31" s="127"/>
      <c r="U31" s="77"/>
      <c r="V31" s="77"/>
      <c r="W31" s="77"/>
      <c r="X31" s="77"/>
      <c r="Y31" s="77"/>
      <c r="Z31" s="77"/>
      <c r="AA31" s="77"/>
      <c r="AB31" s="77"/>
      <c r="AM31" s="82"/>
      <c r="AN31" s="82"/>
      <c r="AO31" s="82"/>
      <c r="AP31" s="82"/>
      <c r="AQ31" s="82"/>
      <c r="AR31" s="77"/>
      <c r="AS31" s="77"/>
      <c r="AT31" s="77"/>
      <c r="AU31" s="77"/>
      <c r="AV31" s="77"/>
    </row>
    <row r="32" spans="1:50" ht="19.5" customHeight="1" x14ac:dyDescent="0.25">
      <c r="B32" s="77"/>
      <c r="C32" s="77"/>
      <c r="D32" s="77"/>
      <c r="G32" s="77"/>
      <c r="I32" s="77"/>
      <c r="L32" s="77"/>
      <c r="M32" s="77"/>
      <c r="N32" s="77"/>
      <c r="O32" s="77"/>
      <c r="P32" s="77"/>
      <c r="Q32" s="77"/>
      <c r="R32" s="77"/>
      <c r="S32" s="127"/>
      <c r="T32" s="127"/>
      <c r="U32" s="77"/>
      <c r="V32" s="77"/>
      <c r="W32" s="77"/>
      <c r="X32" s="77"/>
      <c r="Y32" s="77"/>
      <c r="Z32" s="77"/>
      <c r="AA32" s="77"/>
      <c r="AB32" s="77"/>
      <c r="AM32" s="82"/>
      <c r="AN32" s="82"/>
      <c r="AO32" s="82"/>
      <c r="AP32" s="82"/>
      <c r="AQ32" s="82"/>
      <c r="AR32" s="77"/>
      <c r="AS32" s="77"/>
      <c r="AT32" s="77"/>
      <c r="AU32" s="77"/>
      <c r="AV32" s="77"/>
    </row>
    <row r="33" spans="5:43" s="77" customFormat="1" ht="19.5" customHeight="1" x14ac:dyDescent="0.25">
      <c r="E33" s="123"/>
      <c r="F33" s="123"/>
      <c r="H33" s="82"/>
      <c r="J33" s="123"/>
      <c r="K33" s="123"/>
      <c r="S33" s="127"/>
      <c r="T33" s="127"/>
      <c r="AM33" s="82"/>
      <c r="AN33" s="82"/>
      <c r="AO33" s="82"/>
      <c r="AP33" s="82"/>
      <c r="AQ33" s="82"/>
    </row>
  </sheetData>
  <sheetProtection formatCells="0" formatColumns="0" formatRows="0" sort="0" autoFilter="0" pivotTables="0"/>
  <dataConsolidate/>
  <mergeCells count="8">
    <mergeCell ref="B2:D2"/>
    <mergeCell ref="B3:D3"/>
    <mergeCell ref="AC7:AC11"/>
    <mergeCell ref="E5:G5"/>
    <mergeCell ref="AF3:AJ3"/>
    <mergeCell ref="J5:L5"/>
    <mergeCell ref="U5:W5"/>
    <mergeCell ref="Q5:T5"/>
  </mergeCells>
  <conditionalFormatting sqref="E7:E26">
    <cfRule type="cellIs" dxfId="31" priority="6" operator="equal">
      <formula>$AE$11</formula>
    </cfRule>
    <cfRule type="cellIs" dxfId="30" priority="7" operator="equal">
      <formula>$AE$10</formula>
    </cfRule>
    <cfRule type="cellIs" dxfId="29" priority="8" operator="equal">
      <formula>$AE$9</formula>
    </cfRule>
    <cfRule type="cellIs" dxfId="28" priority="9" operator="equal">
      <formula>$AE$8</formula>
    </cfRule>
    <cfRule type="cellIs" dxfId="27" priority="10" operator="equal">
      <formula>$AE$7</formula>
    </cfRule>
  </conditionalFormatting>
  <conditionalFormatting sqref="F7:F26">
    <cfRule type="cellIs" dxfId="26" priority="1" operator="equal">
      <formula>$AF$6</formula>
    </cfRule>
    <cfRule type="cellIs" dxfId="25" priority="2" operator="equal">
      <formula>$AG$6</formula>
    </cfRule>
    <cfRule type="cellIs" dxfId="24" priority="3" operator="equal">
      <formula>$AH$6</formula>
    </cfRule>
    <cfRule type="cellIs" dxfId="23" priority="4" operator="equal">
      <formula>$AI$6</formula>
    </cfRule>
    <cfRule type="cellIs" dxfId="22" priority="5" operator="equal">
      <formula>$AJ$6</formula>
    </cfRule>
  </conditionalFormatting>
  <conditionalFormatting sqref="G7:G26">
    <cfRule type="cellIs" dxfId="21" priority="11" operator="equal">
      <formula>$AF$14</formula>
    </cfRule>
    <cfRule type="cellIs" dxfId="20" priority="12" operator="equal">
      <formula>$AF$15</formula>
    </cfRule>
    <cfRule type="cellIs" dxfId="19" priority="13" operator="equal">
      <formula>$AF$16</formula>
    </cfRule>
    <cfRule type="cellIs" dxfId="18" priority="14" operator="equal">
      <formula>$AF$17</formula>
    </cfRule>
  </conditionalFormatting>
  <conditionalFormatting sqref="I7:J26">
    <cfRule type="cellIs" dxfId="17" priority="15" operator="equal">
      <formula>$AE$11</formula>
    </cfRule>
    <cfRule type="cellIs" dxfId="16" priority="16" operator="equal">
      <formula>$AE$10</formula>
    </cfRule>
    <cfRule type="cellIs" dxfId="15" priority="17" operator="equal">
      <formula>$AE$9</formula>
    </cfRule>
    <cfRule type="cellIs" dxfId="14" priority="18" operator="equal">
      <formula>$AE$8</formula>
    </cfRule>
    <cfRule type="cellIs" dxfId="13" priority="19" operator="equal">
      <formula>$AE$7</formula>
    </cfRule>
  </conditionalFormatting>
  <conditionalFormatting sqref="K7:K26">
    <cfRule type="cellIs" dxfId="12" priority="20" operator="equal">
      <formula>$AF$6</formula>
    </cfRule>
    <cfRule type="cellIs" dxfId="11" priority="21" operator="equal">
      <formula>$AG$6</formula>
    </cfRule>
    <cfRule type="cellIs" dxfId="10" priority="22" operator="equal">
      <formula>$AH$6</formula>
    </cfRule>
    <cfRule type="cellIs" dxfId="9" priority="23" operator="equal">
      <formula>$AI$6</formula>
    </cfRule>
    <cfRule type="cellIs" dxfId="8" priority="24" operator="equal">
      <formula>$AJ$6</formula>
    </cfRule>
  </conditionalFormatting>
  <conditionalFormatting sqref="L7:L26">
    <cfRule type="cellIs" dxfId="7" priority="30" operator="equal">
      <formula>$AF$14</formula>
    </cfRule>
    <cfRule type="cellIs" dxfId="6" priority="31" operator="equal">
      <formula>$AF$15</formula>
    </cfRule>
    <cfRule type="cellIs" dxfId="5" priority="32" operator="equal">
      <formula>$AF$16</formula>
    </cfRule>
    <cfRule type="cellIs" dxfId="4" priority="33" operator="equal">
      <formula>$AF$17</formula>
    </cfRule>
  </conditionalFormatting>
  <dataValidations count="4">
    <dataValidation type="list" allowBlank="1" showInputMessage="1" showErrorMessage="1" sqref="JP7:JV14" xr:uid="{00000000-0002-0000-0700-000000000000}">
      <formula1>#REF!</formula1>
    </dataValidation>
    <dataValidation allowBlank="1" showInputMessage="1" showErrorMessage="1" prompt="La probabilidad se encuentra determinada por una escala de 1 a 3, siendo 1 la menor probabilidad de ocurrencia del riesgo y 3 la mayor probabilidad de  ocurrencia." sqref="JO6" xr:uid="{00000000-0002-0000-0700-000001000000}"/>
    <dataValidation allowBlank="1" showInputMessage="1" showErrorMessage="1" prompt="Es la materialización del riesgo y las consecuencias de su aparición. Su escala es: 5 bajo impacto, 10 medio, 20 alto impacto._x000a_" sqref="JP6:JV6" xr:uid="{00000000-0002-0000-0700-000002000000}"/>
    <dataValidation type="list" allowBlank="1" showInputMessage="1" showErrorMessage="1" sqref="O7:O26" xr:uid="{00000000-0002-0000-0700-000003000000}">
      <formula1>INDIRECT($N7)</formula1>
    </dataValidation>
  </dataValidations>
  <printOptions horizontalCentered="1" verticalCentered="1"/>
  <pageMargins left="0.31496062992125984" right="0.27559055118110237" top="0.23622047244094491" bottom="0.15748031496062992" header="0" footer="0"/>
  <pageSetup paperSize="5" scale="65" orientation="landscape" r:id="rId1"/>
  <headerFooter alignWithMargins="0">
    <oddFooter>&amp;LMatriz de propiedad y autoría de: Olga Yaneth Aragón Sánchez</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700-000004000000}">
          <x14:formula1>
            <xm:f>'11 FORMULAS'!$V$3:$V$6</xm:f>
          </x14:formula1>
          <xm:sqref>Z7:Z26</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K19"/>
  <sheetViews>
    <sheetView showGridLines="0" zoomScale="85" zoomScaleNormal="85" workbookViewId="0">
      <selection sqref="A1:XFD2"/>
    </sheetView>
  </sheetViews>
  <sheetFormatPr baseColWidth="10" defaultColWidth="10.85546875" defaultRowHeight="15" x14ac:dyDescent="0.25"/>
  <cols>
    <col min="1" max="1" width="23.42578125" customWidth="1"/>
    <col min="2" max="2" width="24.7109375" customWidth="1"/>
    <col min="3" max="3" width="18.85546875" customWidth="1"/>
    <col min="4" max="4" width="24.28515625" customWidth="1"/>
    <col min="5" max="5" width="13.42578125" customWidth="1"/>
    <col min="6" max="6" width="14.5703125" customWidth="1"/>
  </cols>
  <sheetData>
    <row r="1" spans="1:11" s="9" customFormat="1" ht="8.25" customHeight="1" x14ac:dyDescent="0.2">
      <c r="A1" s="22"/>
      <c r="B1" s="22"/>
      <c r="C1" s="22"/>
      <c r="D1" s="49"/>
      <c r="F1" s="51"/>
    </row>
    <row r="2" spans="1:11" s="10" customFormat="1" ht="14.45" customHeight="1" x14ac:dyDescent="0.25">
      <c r="A2" s="25" t="s">
        <v>150</v>
      </c>
      <c r="B2" s="334" t="str">
        <f>+IF('2 CONTEXTO E IDENTIFICACIÓN'!$B$2="","",'2 CONTEXTO E IDENTIFICACIÓN'!$B$2)</f>
        <v>GESTIÓN DE TALENTO HUMANO</v>
      </c>
      <c r="C2" s="334"/>
      <c r="D2" s="334"/>
      <c r="E2" s="129"/>
      <c r="F2" s="130"/>
    </row>
    <row r="3" spans="1:11" ht="15.75" thickBot="1" x14ac:dyDescent="0.3">
      <c r="A3" s="24"/>
      <c r="B3" s="335" t="str">
        <f>+IF('2 CONTEXTO E IDENTIFICACIÓN'!$D$2="","",'2 CONTEXTO E IDENTIFICACIÓN'!$D$2)</f>
        <v/>
      </c>
      <c r="C3" s="335"/>
      <c r="D3" s="335"/>
    </row>
    <row r="4" spans="1:11" ht="15.75" thickBot="1" x14ac:dyDescent="0.3">
      <c r="A4" s="476" t="s">
        <v>44</v>
      </c>
      <c r="B4" s="477"/>
      <c r="C4" s="477"/>
      <c r="D4" s="477"/>
      <c r="E4" s="477"/>
      <c r="F4" s="477"/>
      <c r="G4" s="477"/>
      <c r="H4" s="477"/>
      <c r="I4" s="477"/>
      <c r="J4" s="477"/>
      <c r="K4" s="478"/>
    </row>
    <row r="5" spans="1:11" ht="6" customHeight="1" thickBot="1" x14ac:dyDescent="0.3">
      <c r="A5" s="476"/>
      <c r="B5" s="477"/>
      <c r="C5" s="477"/>
      <c r="D5" s="477"/>
      <c r="E5" s="477"/>
      <c r="F5" s="477"/>
      <c r="G5" s="477"/>
      <c r="H5" s="477"/>
      <c r="I5" s="477"/>
      <c r="J5" s="477"/>
      <c r="K5" s="478"/>
    </row>
    <row r="6" spans="1:11" ht="34.5" customHeight="1" x14ac:dyDescent="0.25">
      <c r="A6" s="479" t="s">
        <v>45</v>
      </c>
      <c r="B6" s="480"/>
      <c r="C6" s="480"/>
      <c r="D6" s="480"/>
      <c r="E6" s="480"/>
      <c r="F6" s="480"/>
      <c r="G6" s="480"/>
      <c r="H6" s="480"/>
      <c r="I6" s="480"/>
      <c r="J6" s="480"/>
      <c r="K6" s="481"/>
    </row>
    <row r="7" spans="1:11" ht="18.75" customHeight="1" x14ac:dyDescent="0.25">
      <c r="A7" s="485" t="s">
        <v>22</v>
      </c>
      <c r="B7" s="486"/>
      <c r="C7" s="486"/>
      <c r="D7" s="486"/>
      <c r="E7" s="486"/>
      <c r="F7" s="486"/>
      <c r="G7" s="486"/>
      <c r="H7" s="486"/>
      <c r="I7" s="486"/>
      <c r="J7" s="486"/>
      <c r="K7" s="487"/>
    </row>
    <row r="8" spans="1:11" ht="34.5" customHeight="1" x14ac:dyDescent="0.25">
      <c r="A8" s="482" t="s">
        <v>23</v>
      </c>
      <c r="B8" s="483"/>
      <c r="C8" s="483"/>
      <c r="D8" s="483"/>
      <c r="E8" s="483"/>
      <c r="F8" s="483"/>
      <c r="G8" s="483"/>
      <c r="H8" s="483"/>
      <c r="I8" s="483"/>
      <c r="J8" s="483"/>
      <c r="K8" s="484"/>
    </row>
    <row r="9" spans="1:11" ht="50.25" customHeight="1" thickBot="1" x14ac:dyDescent="0.3">
      <c r="A9" s="473" t="s">
        <v>115</v>
      </c>
      <c r="B9" s="474"/>
      <c r="C9" s="474"/>
      <c r="D9" s="474"/>
      <c r="E9" s="474"/>
      <c r="F9" s="474"/>
      <c r="G9" s="474"/>
      <c r="H9" s="474"/>
      <c r="I9" s="474"/>
      <c r="J9" s="474"/>
      <c r="K9" s="475"/>
    </row>
    <row r="10" spans="1:11" x14ac:dyDescent="0.25">
      <c r="A10" s="131"/>
      <c r="B10" s="131"/>
      <c r="C10" s="131"/>
      <c r="D10" s="131"/>
      <c r="E10" s="131"/>
      <c r="F10" s="131"/>
      <c r="G10" s="131"/>
      <c r="H10" s="131"/>
      <c r="I10" s="131"/>
      <c r="J10" s="131"/>
      <c r="K10" s="131"/>
    </row>
    <row r="11" spans="1:11" s="133" customFormat="1" ht="38.25" x14ac:dyDescent="0.25">
      <c r="A11" s="132"/>
      <c r="B11" s="470" t="s">
        <v>29</v>
      </c>
      <c r="C11" s="471"/>
      <c r="D11" s="472" t="s">
        <v>30</v>
      </c>
      <c r="E11" s="472"/>
      <c r="G11" s="83" t="s">
        <v>85</v>
      </c>
    </row>
    <row r="12" spans="1:11" ht="30" x14ac:dyDescent="0.25">
      <c r="A12" s="314" t="s">
        <v>24</v>
      </c>
      <c r="B12" s="315">
        <f>+COUNTIF('8 MAPA RIESGOS'!$G$7:$G$26,G12)</f>
        <v>1</v>
      </c>
      <c r="C12" s="316">
        <f>+B12/$B$16</f>
        <v>0.2</v>
      </c>
      <c r="D12" s="315">
        <f>+COUNTIF('8 MAPA RIESGOS'!$L$7:$L$26,G12)</f>
        <v>1</v>
      </c>
      <c r="E12" s="316">
        <f>+D12/$D$16</f>
        <v>0.2</v>
      </c>
      <c r="G12" s="112" t="s">
        <v>81</v>
      </c>
    </row>
    <row r="13" spans="1:11" ht="30" x14ac:dyDescent="0.25">
      <c r="A13" s="314" t="s">
        <v>25</v>
      </c>
      <c r="B13" s="315">
        <f>+COUNTIF('8 MAPA RIESGOS'!$G$7:$G$26,G13)</f>
        <v>0</v>
      </c>
      <c r="C13" s="316">
        <f t="shared" ref="C13:C16" si="0">+B13/$B$16</f>
        <v>0</v>
      </c>
      <c r="D13" s="315">
        <f>+COUNTIF('8 MAPA RIESGOS'!$L$7:$L$26,G13)</f>
        <v>0</v>
      </c>
      <c r="E13" s="316">
        <f t="shared" ref="E13:E16" si="1">+D13/$D$16</f>
        <v>0</v>
      </c>
      <c r="G13" s="95" t="s">
        <v>82</v>
      </c>
    </row>
    <row r="14" spans="1:11" ht="30" x14ac:dyDescent="0.25">
      <c r="A14" s="314" t="s">
        <v>26</v>
      </c>
      <c r="B14" s="315">
        <f>+COUNTIF('8 MAPA RIESGOS'!$G$7:$G$26,G14)</f>
        <v>4</v>
      </c>
      <c r="C14" s="316">
        <f t="shared" si="0"/>
        <v>0.8</v>
      </c>
      <c r="D14" s="315">
        <f>+COUNTIF('8 MAPA RIESGOS'!$L$7:$L$26,G14)</f>
        <v>2</v>
      </c>
      <c r="E14" s="316">
        <f t="shared" si="1"/>
        <v>0.4</v>
      </c>
      <c r="G14" s="99" t="s">
        <v>5</v>
      </c>
    </row>
    <row r="15" spans="1:11" ht="30" x14ac:dyDescent="0.25">
      <c r="A15" s="314" t="s">
        <v>27</v>
      </c>
      <c r="B15" s="315">
        <f>+COUNTIF('8 MAPA RIESGOS'!$G$7:$G$26,G15)</f>
        <v>0</v>
      </c>
      <c r="C15" s="316">
        <f t="shared" si="0"/>
        <v>0</v>
      </c>
      <c r="D15" s="315">
        <f>+COUNTIF('8 MAPA RIESGOS'!$L$7:$L$26,G15)</f>
        <v>2</v>
      </c>
      <c r="E15" s="316">
        <f t="shared" si="1"/>
        <v>0.4</v>
      </c>
      <c r="G15" s="103" t="s">
        <v>83</v>
      </c>
    </row>
    <row r="16" spans="1:11" x14ac:dyDescent="0.25">
      <c r="A16" s="134" t="s">
        <v>28</v>
      </c>
      <c r="B16" s="315">
        <f>+SUM(B12:B15)</f>
        <v>5</v>
      </c>
      <c r="C16" s="316">
        <f t="shared" si="0"/>
        <v>1</v>
      </c>
      <c r="D16" s="315">
        <f>+SUM(D12:D15)</f>
        <v>5</v>
      </c>
      <c r="E16" s="316">
        <f t="shared" si="1"/>
        <v>1</v>
      </c>
    </row>
    <row r="18" spans="2:4" s="135" customFormat="1" x14ac:dyDescent="0.25">
      <c r="B18" s="136" t="s">
        <v>29</v>
      </c>
      <c r="D18" s="136" t="s">
        <v>30</v>
      </c>
    </row>
    <row r="19" spans="2:4" s="135" customFormat="1" ht="41.45" customHeight="1" x14ac:dyDescent="0.25">
      <c r="B19" s="137" t="str">
        <f>+IF((B12/B16)&gt;=0.2,G12,+IF(((B12/B16)+(B13/B16))&gt;=0.3,G13,+IF(((B12/B16)+(B13/B16)+(B14/B16))&gt;=0.4,G14,+IF((B12/B16)+(B13/B16)+(B14/B16)+(B15/B16)&gt;=0.5,G15,""))))</f>
        <v>Extremo</v>
      </c>
      <c r="D19" s="137" t="str">
        <f>+IF((D12/D16)&gt;=0.2,G12,+IF(((D12/D16)+(D13/D16))&gt;=0.3,G13,+IF(((D12/D16)+(D13/D16)+(D14/D16))&gt;=0.4,G14,+IF((D12/D16)+(D13/D16)+(D14/D16)+(D15/D16)&gt;=0.5,G15,""))))</f>
        <v>Extremo</v>
      </c>
    </row>
  </sheetData>
  <sheetProtection formatCells="0" formatColumns="0" formatRows="0"/>
  <mergeCells count="10">
    <mergeCell ref="B11:C11"/>
    <mergeCell ref="D11:E11"/>
    <mergeCell ref="A9:K9"/>
    <mergeCell ref="A4:K4"/>
    <mergeCell ref="B2:D2"/>
    <mergeCell ref="B3:D3"/>
    <mergeCell ref="A5:K5"/>
    <mergeCell ref="A6:K6"/>
    <mergeCell ref="A8:K8"/>
    <mergeCell ref="A7:K7"/>
  </mergeCells>
  <conditionalFormatting sqref="B19:D19">
    <cfRule type="containsText" dxfId="3" priority="1" operator="containsText" text="Bajo">
      <formula>NOT(ISERROR(SEARCH("Bajo",B19)))</formula>
    </cfRule>
    <cfRule type="containsText" dxfId="2" priority="2" operator="containsText" text="Moderado">
      <formula>NOT(ISERROR(SEARCH("Moderado",B19)))</formula>
    </cfRule>
    <cfRule type="containsText" dxfId="1" priority="3" operator="containsText" text="Alto">
      <formula>NOT(ISERROR(SEARCH("Alto",B19)))</formula>
    </cfRule>
    <cfRule type="containsText" dxfId="0" priority="4" operator="containsText" text="Extremo">
      <formula>NOT(ISERROR(SEARCH("Extremo",B19)))</formula>
    </cfRule>
  </conditionalFormatting>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V26"/>
  <sheetViews>
    <sheetView zoomScale="70" zoomScaleNormal="70" workbookViewId="0">
      <selection sqref="A1:B1"/>
    </sheetView>
  </sheetViews>
  <sheetFormatPr baseColWidth="10" defaultColWidth="10.85546875" defaultRowHeight="12.75" x14ac:dyDescent="0.2"/>
  <cols>
    <col min="1" max="1" width="32.140625" style="138" customWidth="1"/>
    <col min="2" max="2" width="38.42578125" style="138" bestFit="1" customWidth="1"/>
    <col min="3" max="3" width="21.7109375" style="138" customWidth="1"/>
    <col min="4" max="4" width="10.85546875" style="138"/>
    <col min="5" max="5" width="20.42578125" style="138" customWidth="1"/>
    <col min="6" max="6" width="16.5703125" style="138" customWidth="1"/>
    <col min="7" max="7" width="10.85546875" style="138"/>
    <col min="8" max="8" width="16" style="138" customWidth="1"/>
    <col min="9" max="9" width="21" style="138" customWidth="1"/>
    <col min="10" max="10" width="10.85546875" style="138"/>
    <col min="11" max="11" width="20.85546875" style="138" customWidth="1"/>
    <col min="12" max="12" width="10.85546875" style="138"/>
    <col min="13" max="13" width="21" style="138" customWidth="1"/>
    <col min="14" max="15" width="10.85546875" style="138"/>
    <col min="16" max="16" width="14.85546875" style="138" customWidth="1"/>
    <col min="17" max="17" width="10.85546875" style="138"/>
    <col min="18" max="18" width="16.42578125" style="138" customWidth="1"/>
    <col min="19" max="19" width="10.85546875" style="138"/>
    <col min="20" max="20" width="30.140625" style="138" customWidth="1"/>
    <col min="21" max="16384" width="10.85546875" style="138"/>
  </cols>
  <sheetData>
    <row r="1" spans="1:22" ht="25.5" customHeight="1" x14ac:dyDescent="0.2">
      <c r="A1" s="490" t="s">
        <v>271</v>
      </c>
      <c r="B1" s="490"/>
      <c r="E1" s="489" t="s">
        <v>129</v>
      </c>
      <c r="F1" s="489"/>
      <c r="G1" s="489"/>
      <c r="H1" s="489"/>
    </row>
    <row r="2" spans="1:22" ht="48.95" customHeight="1" x14ac:dyDescent="0.2">
      <c r="B2" s="151" t="s">
        <v>48</v>
      </c>
      <c r="C2" s="151"/>
      <c r="E2" s="488" t="s">
        <v>102</v>
      </c>
      <c r="F2" s="488"/>
      <c r="G2" s="488"/>
      <c r="H2" s="488"/>
      <c r="I2" s="488"/>
      <c r="K2" s="488" t="s">
        <v>93</v>
      </c>
      <c r="L2" s="488"/>
      <c r="M2" s="488"/>
      <c r="O2" s="488" t="s">
        <v>110</v>
      </c>
      <c r="P2" s="488"/>
      <c r="R2" s="139" t="s">
        <v>121</v>
      </c>
      <c r="T2" s="139" t="s">
        <v>149</v>
      </c>
      <c r="V2" s="83" t="s">
        <v>128</v>
      </c>
    </row>
    <row r="3" spans="1:22" ht="29.25" thickBot="1" x14ac:dyDescent="0.25">
      <c r="A3" s="140" t="s">
        <v>8</v>
      </c>
      <c r="B3" s="151" t="s">
        <v>8</v>
      </c>
      <c r="C3" s="151" t="s">
        <v>48</v>
      </c>
      <c r="E3" s="141" t="s">
        <v>87</v>
      </c>
      <c r="F3" s="141" t="s">
        <v>88</v>
      </c>
      <c r="H3" s="141" t="s">
        <v>89</v>
      </c>
      <c r="I3" s="141" t="s">
        <v>90</v>
      </c>
      <c r="K3" s="139" t="s">
        <v>94</v>
      </c>
      <c r="L3" s="139" t="s">
        <v>3</v>
      </c>
      <c r="M3" s="139" t="s">
        <v>99</v>
      </c>
      <c r="O3" s="145" t="s">
        <v>87</v>
      </c>
      <c r="P3" s="145" t="s">
        <v>195</v>
      </c>
      <c r="R3" s="140" t="s">
        <v>122</v>
      </c>
      <c r="T3" s="18" t="s">
        <v>134</v>
      </c>
      <c r="V3" s="65" t="s">
        <v>139</v>
      </c>
    </row>
    <row r="4" spans="1:22" ht="28.5" x14ac:dyDescent="0.2">
      <c r="A4" s="150" t="s">
        <v>151</v>
      </c>
      <c r="B4" s="153" t="s">
        <v>151</v>
      </c>
      <c r="C4" s="165" t="s">
        <v>130</v>
      </c>
      <c r="E4" s="140" t="s">
        <v>103</v>
      </c>
      <c r="F4" s="142">
        <v>0.25</v>
      </c>
      <c r="H4" s="140" t="s">
        <v>91</v>
      </c>
      <c r="I4" s="142">
        <v>0.25</v>
      </c>
      <c r="K4" s="140" t="s">
        <v>95</v>
      </c>
      <c r="L4" s="140" t="s">
        <v>97</v>
      </c>
      <c r="M4" s="140" t="s">
        <v>100</v>
      </c>
      <c r="O4" s="140" t="s">
        <v>103</v>
      </c>
      <c r="P4" s="186" t="s">
        <v>51</v>
      </c>
      <c r="R4" s="140" t="s">
        <v>123</v>
      </c>
      <c r="T4" s="18" t="s">
        <v>135</v>
      </c>
      <c r="V4" s="65" t="s">
        <v>141</v>
      </c>
    </row>
    <row r="5" spans="1:22" ht="29.25" thickBot="1" x14ac:dyDescent="0.25">
      <c r="A5" s="150" t="s">
        <v>152</v>
      </c>
      <c r="B5" s="157"/>
      <c r="C5" s="166"/>
      <c r="E5" s="140" t="s">
        <v>104</v>
      </c>
      <c r="F5" s="142">
        <v>0.15</v>
      </c>
      <c r="H5" s="140" t="s">
        <v>92</v>
      </c>
      <c r="I5" s="142">
        <v>0.15</v>
      </c>
      <c r="K5" s="140" t="s">
        <v>96</v>
      </c>
      <c r="L5" s="140" t="s">
        <v>98</v>
      </c>
      <c r="M5" s="140" t="s">
        <v>101</v>
      </c>
      <c r="O5" s="140" t="s">
        <v>104</v>
      </c>
      <c r="P5" s="186" t="s">
        <v>51</v>
      </c>
      <c r="R5" s="140" t="s">
        <v>124</v>
      </c>
      <c r="T5" s="18" t="s">
        <v>136</v>
      </c>
      <c r="V5" s="65" t="s">
        <v>140</v>
      </c>
    </row>
    <row r="6" spans="1:22" ht="28.5" x14ac:dyDescent="0.2">
      <c r="A6" s="150" t="s">
        <v>153</v>
      </c>
      <c r="B6" s="159" t="s">
        <v>152</v>
      </c>
      <c r="C6" s="167" t="s">
        <v>137</v>
      </c>
      <c r="E6" s="140" t="s">
        <v>105</v>
      </c>
      <c r="F6" s="142">
        <v>0.1</v>
      </c>
      <c r="H6" s="140"/>
      <c r="I6" s="140"/>
      <c r="K6" s="140"/>
      <c r="L6" s="140"/>
      <c r="M6" s="140"/>
      <c r="O6" s="140" t="s">
        <v>105</v>
      </c>
      <c r="P6" s="186" t="s">
        <v>84</v>
      </c>
      <c r="R6" s="140" t="s">
        <v>125</v>
      </c>
      <c r="T6" s="18" t="s">
        <v>257</v>
      </c>
      <c r="V6" s="140"/>
    </row>
    <row r="7" spans="1:22" ht="13.5" thickBot="1" x14ac:dyDescent="0.25">
      <c r="A7" s="150" t="s">
        <v>154</v>
      </c>
      <c r="B7" s="157"/>
      <c r="C7" s="166"/>
      <c r="E7" s="140"/>
      <c r="F7" s="142"/>
      <c r="O7" s="143"/>
      <c r="R7" s="140" t="s">
        <v>126</v>
      </c>
    </row>
    <row r="8" spans="1:22" x14ac:dyDescent="0.2">
      <c r="A8" s="150" t="s">
        <v>155</v>
      </c>
      <c r="B8" s="159" t="s">
        <v>153</v>
      </c>
      <c r="C8" s="167" t="s">
        <v>74</v>
      </c>
      <c r="R8" s="140"/>
    </row>
    <row r="9" spans="1:22" ht="26.25" thickBot="1" x14ac:dyDescent="0.25">
      <c r="A9" s="150" t="s">
        <v>156</v>
      </c>
      <c r="B9" s="161"/>
      <c r="C9" s="166"/>
    </row>
    <row r="10" spans="1:22" x14ac:dyDescent="0.2">
      <c r="A10" s="150" t="s">
        <v>157</v>
      </c>
      <c r="B10" s="159" t="s">
        <v>154</v>
      </c>
      <c r="C10" s="167" t="s">
        <v>131</v>
      </c>
    </row>
    <row r="11" spans="1:22" ht="14.1" customHeight="1" thickBot="1" x14ac:dyDescent="0.25">
      <c r="A11" s="152"/>
      <c r="B11" s="157"/>
      <c r="C11" s="166"/>
    </row>
    <row r="12" spans="1:22" ht="14.1" customHeight="1" x14ac:dyDescent="0.2">
      <c r="B12" s="159" t="s">
        <v>155</v>
      </c>
      <c r="C12" s="160" t="s">
        <v>130</v>
      </c>
    </row>
    <row r="13" spans="1:22" ht="14.1" customHeight="1" x14ac:dyDescent="0.2">
      <c r="B13" s="156"/>
      <c r="C13" s="155" t="s">
        <v>137</v>
      </c>
    </row>
    <row r="14" spans="1:22" ht="14.1" customHeight="1" x14ac:dyDescent="0.2">
      <c r="B14" s="154"/>
      <c r="C14" s="155" t="s">
        <v>74</v>
      </c>
    </row>
    <row r="15" spans="1:22" ht="14.1" customHeight="1" x14ac:dyDescent="0.2">
      <c r="B15" s="154"/>
      <c r="C15" s="155" t="s">
        <v>131</v>
      </c>
    </row>
    <row r="16" spans="1:22" ht="14.1" customHeight="1" x14ac:dyDescent="0.2">
      <c r="B16" s="154"/>
      <c r="C16" s="155" t="s">
        <v>46</v>
      </c>
    </row>
    <row r="17" spans="2:3" ht="14.1" customHeight="1" thickBot="1" x14ac:dyDescent="0.25">
      <c r="B17" s="157"/>
      <c r="C17" s="158"/>
    </row>
    <row r="18" spans="2:3" ht="25.5" x14ac:dyDescent="0.2">
      <c r="B18" s="159" t="s">
        <v>156</v>
      </c>
      <c r="C18" s="160" t="s">
        <v>130</v>
      </c>
    </row>
    <row r="19" spans="2:3" ht="14.1" customHeight="1" x14ac:dyDescent="0.2">
      <c r="B19" s="154"/>
      <c r="C19" s="155" t="s">
        <v>137</v>
      </c>
    </row>
    <row r="20" spans="2:3" ht="14.1" customHeight="1" x14ac:dyDescent="0.2">
      <c r="B20" s="154"/>
      <c r="C20" s="155" t="s">
        <v>74</v>
      </c>
    </row>
    <row r="21" spans="2:3" ht="14.1" customHeight="1" x14ac:dyDescent="0.2">
      <c r="B21" s="154"/>
      <c r="C21" s="155" t="s">
        <v>131</v>
      </c>
    </row>
    <row r="22" spans="2:3" ht="14.1" customHeight="1" x14ac:dyDescent="0.2">
      <c r="B22" s="154"/>
      <c r="C22" s="155" t="s">
        <v>46</v>
      </c>
    </row>
    <row r="23" spans="2:3" ht="14.1" customHeight="1" thickBot="1" x14ac:dyDescent="0.25">
      <c r="B23" s="161"/>
      <c r="C23" s="162"/>
    </row>
    <row r="24" spans="2:3" ht="14.1" customHeight="1" x14ac:dyDescent="0.2">
      <c r="B24" s="159" t="s">
        <v>157</v>
      </c>
      <c r="C24" s="160" t="s">
        <v>46</v>
      </c>
    </row>
    <row r="25" spans="2:3" ht="14.1" customHeight="1" x14ac:dyDescent="0.2">
      <c r="B25" s="154"/>
      <c r="C25" s="155" t="s">
        <v>137</v>
      </c>
    </row>
    <row r="26" spans="2:3" ht="14.1" customHeight="1" thickBot="1" x14ac:dyDescent="0.25">
      <c r="B26" s="157"/>
      <c r="C26" s="158"/>
    </row>
  </sheetData>
  <sheetProtection sheet="1" formatCells="0" formatColumns="0" formatRows="0"/>
  <mergeCells count="5">
    <mergeCell ref="E2:I2"/>
    <mergeCell ref="K2:M2"/>
    <mergeCell ref="O2:P2"/>
    <mergeCell ref="E1:H1"/>
    <mergeCell ref="A1:B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12</vt:i4>
      </vt:variant>
    </vt:vector>
  </HeadingPairs>
  <TitlesOfParts>
    <vt:vector size="22" baseType="lpstr">
      <vt:lpstr>1 INSTRUCTIVO</vt:lpstr>
      <vt:lpstr>2 CONTEXTO E IDENTIFICACIÓN</vt:lpstr>
      <vt:lpstr>3 PROBABIL E IMPACTO INHERENTE</vt:lpstr>
      <vt:lpstr>4 MAPA CALOR INHERENTE</vt:lpstr>
      <vt:lpstr>5 VALORACIÓN DEL CONTROL</vt:lpstr>
      <vt:lpstr>6 MAPA CALOR RESIDUAL</vt:lpstr>
      <vt:lpstr>7 MAPA CALOR INHEREN Y RESIDUAL</vt:lpstr>
      <vt:lpstr>8 MAPA RIESGOS</vt:lpstr>
      <vt:lpstr>9 RIESGO DEL PROCESO</vt:lpstr>
      <vt:lpstr>11 FORMULAS</vt:lpstr>
      <vt:lpstr>Afectación_Económica</vt:lpstr>
      <vt:lpstr>'3 PROBABIL E IMPACTO INHERENTE'!Área_de_impresión</vt:lpstr>
      <vt:lpstr>E_Relaciones_Laborales</vt:lpstr>
      <vt:lpstr>F_Usuarios_Productos_y_Prácticas_Organizacionales</vt:lpstr>
      <vt:lpstr>G_Daños_Activos_Físicos</vt:lpstr>
      <vt:lpstr>Reducir_mitigar_Transferir_Evitar</vt:lpstr>
      <vt:lpstr>Reputacional</vt:lpstr>
      <vt:lpstr>Requiere_Plan_de_Acción</vt:lpstr>
      <vt:lpstr>Tipo</vt:lpstr>
      <vt:lpstr>'2 CONTEXTO E IDENTIFICACIÓN'!Títulos_a_imprimir</vt:lpstr>
      <vt:lpstr>'3 PROBABIL E IMPACTO INHERENTE'!Títulos_a_imprimir</vt:lpstr>
      <vt:lpstr>'5 VALORACIÓN DEL CONTROL'!Títulos_a_imprimir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BENAVIDES SALAS</dc:creator>
  <cp:lastModifiedBy>Michael David</cp:lastModifiedBy>
  <cp:lastPrinted>2021-05-20T21:19:24Z</cp:lastPrinted>
  <dcterms:created xsi:type="dcterms:W3CDTF">2006-09-16T00:00:00Z</dcterms:created>
  <dcterms:modified xsi:type="dcterms:W3CDTF">2026-08-25T19:00:14Z</dcterms:modified>
</cp:coreProperties>
</file>